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2" documentId="13_ncr:1_{014CB78E-18BF-4D5A-87F2-BF1653027423}" xr6:coauthVersionLast="47" xr6:coauthVersionMax="47" xr10:uidLastSave="{B3B01900-C890-4AA9-912E-EC290AB379A8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<sst xmlns="http://schemas.openxmlformats.org/spreadsheetml/2006/main" count="190" uniqueCount="149">
  <si>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</si>
  <si>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</si>
  <si>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</si>
  <si>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</si>
  <si>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</si>
  <si>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</si>
  <si>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</si>
  <si>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</si>
  <si>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</si>
  <si>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</si>
  <si>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</si>
  <si>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</si>
  <si>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</si>
  <si>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</si>
  <si>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</si>
  <si>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</si>
  <si>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</si>
  <si>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</si>
  <si>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</si>
  <si>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</si>
  <si>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</si>
  <si>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</si>
  <si>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</si>
  <si>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</si>
  <si>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</si>
  <si>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</si>
  <si>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</si>
  <si>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</si>
  <si>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</si>
  <si>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</si>
  <si>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</si>
  <si>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</si>
  <si>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</si>
  <si>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</si>
  <si>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</si>
  <si>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</si>
  <si>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</si>
  <si>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</si>
  <si>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</si>
  <si>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</si>
  <si>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</si>
  <si>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</si>
  <si>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</si>
  <si>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</si>
  <si>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</si>
  <si>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</si>
  <si>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</si>
  <si>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</si>
  <si>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</si>
  <si>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</si>
  <si>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</si>
  <si>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</si>
  <si>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</si>
  <si>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</si>
  <si>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</si>
  <si>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</si>
  <si>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</si>
  <si>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</si>
  <si>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</si>
  <si>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</si>
  <si>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</si>
  <si>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</si>
  <si>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</si>
  <si>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</si>
  <si>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</si>
  <si>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</si>
  <si>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</si>
  <si>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</si>
  <si>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</si>
  <si>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</si>
  <si>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</si>
  <si>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</si>
  <si>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</si>
  <si>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</si>
  <si>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</si>
  <si>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</si>
  <si>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</si>
  <si>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</si>
  <si>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</si>
  <si>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</si>
  <si>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</si>
  <si>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</si>
  <si>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</si>
  <si>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</si>
  <si>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</si>
  <si>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</si>
  <si>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</si>
  <si>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</si>
  <si>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</si>
  <si>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</si>
  <si>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</si>
  <si>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</si>
  <si>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</si>
  <si>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</si>
  <si>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</si>
  <si>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</si>
  <si>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</si>
  <si>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</si>
  <si>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</si>
  <si>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</si>
  <si>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</si>
  <si>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</si>
  <si>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</si>
  <si>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</si>
  <si>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</si>
  <si>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</si>
  <si>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</si>
  <si>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</si>
  <si>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</si>
  <si>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</si>
  <si>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</si>
  <si>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</si>
  <si>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</si>
  <si>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</si>
  <si>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</si>
  <si>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</si>
  <si>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</si>
  <si>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</si>
  <si>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</si>
  <si>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</si>
  <si>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</si>
  <si>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</si>
  <si>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</si>
  <si>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</si>
  <si>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</si>
  <si>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</si>
  <si>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</si>
  <si>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</si>
  <si>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</si>
  <si>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</si>
  <si>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</si>
  <si>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</si>
  <si>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</si>
  <si>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</si>
  <si>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</si>
  <si>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</si>
  <si>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</si>
  <si>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</si>
  <si>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</si>
  <si>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</si>
  <si>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</si>
  <si>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</si>
  <si>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</si>
  <si>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</si>
  <si>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DAVID GILBERTO GOMEZ RUEDA. C.C: 91.223.187</t>
  </si>
  <si>
    <t>01/01/1996</t>
  </si>
  <si>
    <t>76001310501420240001400</t>
  </si>
  <si>
    <t>014 LABORAL CIRCUITO CALI</t>
  </si>
  <si>
    <t>SEGÚN LOS HECHOS DE LA DEMANDA, EL SEÑOR DAVID GILBERTO GOMEZ RUEDA,IDENTIFICADO CON LA C.C: 91.223.187, NACIÓ EL 19/08/1962. SE AFILIÓ E INICIO COTIZACIONES AL SISTEMA GENERAL DE PENSIONES EN 03/03/1986, AL QUE ANTES SE DENOMINABA ISS, HOY COLPENSIONES. EL DÍA 13/12/1995 SE TRASLADÓ A PORVENIR S.A. QUE DICHA DECISIÓN DEL TRASLADO DE RÉGIMEN PENSIONAL FUE MOTIVADA POR PORVENIR S.A. A TRAVÉS DE SU ASESOR, POR BENEFICIOS DE MEJOR RENDIMIENTO Y RECALCÁNDOLE LOS BENEFICIOS DEL RAIS, QUIEN LE INDICÓ ENTRE OTRAS RAZONES QUE SU PENSIÓN EN ESTE FONDO IBA HACER DE UN VALOR SUPERIOR A LA QUE RECIBIRÍA EN EL ISS, HOY COLPENSIONES. ADEMÁS, A RESALTAR CARACTERÍSTICAS QUE SOLO TENÍA EL RAIS. MÁS ADELANTE, EN FEBRERO DE 1998, FUE TRASALDADO A PROTECCIÓN S.A., EN FEBRERO DE 2001, HACIE COLFONDOS S.A. Y POSTERIORMENTE, EN OCTUBRE DE 2011 SE TRASLADÓ A SKANDIA S.A. QUE EL SEÑOR DAVID GILBERTO GOMEZ RUEDA, NO FUE INFORMADO DE MANERA CLARA POR PARTE DE LAS ENTIDADES DEMANDADAS, SOBRE LAS CONDICIONES, VENTAJAS, DESVENTAJAS, BENEFICIOS O PERJUICIOS QUE ACARREABA EL TRASLADO DE RÉGIMEN PENSIONAL, POR EL CONTRARIO, INCUMPLIÓ SU DEBER LEGAL OMITIENDO INFORMACIÓN E INDUJO A ERROR A AL ACTOR PARA QUE EN CONSECUENCIA SURTIERA SU TRASLADO, DESMEJORANDO SUS CONDICIONES PENSIONALES. ELEVÓ SOLICITU A COLPENSIONES PARA EL TRASLADO, SIENDO RESUELTO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</si>
</sst>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41</v>
      </c>
      <c r="B1" s="49"/>
      <c r="C1" s="49"/>
    </row>
    <row r="2" spans="1:3" x14ac:dyDescent="0.25">
      <c r="A2" s="5" t="s">
        <v>11</v>
      </c>
      <c r="B2" s="50" t="s">
        <v>146</v>
      </c>
      <c r="C2" s="51"/>
    </row>
    <row r="3" spans="1:3" x14ac:dyDescent="0.25">
      <c r="A3" s="5" t="s">
        <v>0</v>
      </c>
      <c r="B3" s="52" t="s">
        <v>147</v>
      </c>
      <c r="C3" s="53"/>
    </row>
    <row r="4" spans="1:3" x14ac:dyDescent="0.25">
      <c r="A4" s="5" t="s">
        <v>109</v>
      </c>
      <c r="B4" s="52" t="s">
        <v>137</v>
      </c>
      <c r="C4" s="53"/>
    </row>
    <row r="5" spans="1:3" ht="14.45" customHeight="1" x14ac:dyDescent="0.25">
      <c r="A5" s="5" t="s">
        <v>1</v>
      </c>
      <c r="B5" s="46" t="s">
        <v>144</v>
      </c>
      <c r="C5" s="46"/>
    </row>
    <row r="6" spans="1:3" x14ac:dyDescent="0.25">
      <c r="A6" s="5" t="s">
        <v>110</v>
      </c>
      <c r="B6" s="35" t="s">
        <v>134</v>
      </c>
      <c r="C6" s="35"/>
    </row>
    <row r="7" spans="1:3" x14ac:dyDescent="0.25">
      <c r="A7" s="5" t="s">
        <v>2</v>
      </c>
      <c r="B7" s="35" t="s">
        <v>142</v>
      </c>
      <c r="C7" s="35"/>
    </row>
    <row r="8" spans="1:3" x14ac:dyDescent="0.25">
      <c r="A8" s="5" t="s">
        <v>3</v>
      </c>
      <c r="B8" s="45" t="s">
        <v>145</v>
      </c>
      <c r="C8" s="45"/>
    </row>
    <row r="9" spans="1:3" x14ac:dyDescent="0.25">
      <c r="A9" s="5" t="s">
        <v>4</v>
      </c>
      <c r="B9" s="46" t="s">
        <v>142</v>
      </c>
      <c r="C9" s="46"/>
    </row>
    <row r="10" spans="1:3" x14ac:dyDescent="0.25">
      <c r="A10" s="5" t="s">
        <v>5</v>
      </c>
      <c r="B10" s="46" t="s">
        <v>142</v>
      </c>
      <c r="C10" s="46"/>
    </row>
    <row r="11" spans="1:3" ht="23.25" customHeight="1" x14ac:dyDescent="0.25">
      <c r="A11" s="5" t="s">
        <v>27</v>
      </c>
      <c r="B11" s="47" t="s">
        <v>138</v>
      </c>
      <c r="C11" s="48"/>
    </row>
    <row r="12" spans="1:3" x14ac:dyDescent="0.25">
      <c r="A12" s="36" t="s">
        <v>120</v>
      </c>
      <c r="B12" s="35" t="s">
        <v>148</v>
      </c>
      <c r="C12" s="35"/>
    </row>
    <row r="13" spans="1:3" ht="30" customHeight="1" x14ac:dyDescent="0.25">
      <c r="A13" s="36"/>
      <c r="B13" s="35"/>
      <c r="C13" s="35"/>
    </row>
    <row r="14" spans="1:3" ht="73.5" customHeight="1" x14ac:dyDescent="0.25">
      <c r="A14" s="36"/>
      <c r="B14" s="35"/>
      <c r="C14" s="35"/>
    </row>
    <row r="15" spans="1:3" ht="30" x14ac:dyDescent="0.25">
      <c r="A15" s="5" t="s">
        <v>46</v>
      </c>
      <c r="B15" s="39" t="s">
        <v>143</v>
      </c>
      <c r="C15" s="40"/>
    </row>
    <row r="16" spans="1:3" ht="33.75" customHeight="1" x14ac:dyDescent="0.25">
      <c r="A16" s="41" t="s">
        <v>47</v>
      </c>
      <c r="B16" s="42" t="s">
        <v>48</v>
      </c>
      <c r="C16" s="42"/>
    </row>
    <row r="17" spans="1:3" ht="33.75" customHeight="1" x14ac:dyDescent="0.25">
      <c r="A17" s="41"/>
      <c r="B17" s="11" t="s">
        <v>49</v>
      </c>
      <c r="C17" s="6"/>
    </row>
    <row r="18" spans="1:3" ht="33.75" customHeight="1" x14ac:dyDescent="0.25">
      <c r="A18" s="41"/>
      <c r="B18" s="11" t="s">
        <v>50</v>
      </c>
      <c r="C18" s="6"/>
    </row>
    <row r="19" spans="1:3" x14ac:dyDescent="0.25">
      <c r="A19" s="41"/>
      <c r="B19" s="43" t="s">
        <v>51</v>
      </c>
      <c r="C19" s="44"/>
    </row>
    <row r="20" spans="1:3" x14ac:dyDescent="0.25">
      <c r="A20" s="41"/>
      <c r="B20" s="11"/>
      <c r="C20" s="6"/>
    </row>
    <row r="21" spans="1:3" x14ac:dyDescent="0.25">
      <c r="A21" s="41"/>
      <c r="B21" s="11"/>
      <c r="C21" s="6"/>
    </row>
    <row r="22" spans="1:3" x14ac:dyDescent="0.25">
      <c r="A22" s="41"/>
      <c r="B22" s="43" t="s">
        <v>108</v>
      </c>
      <c r="C22" s="44"/>
    </row>
    <row r="23" spans="1:3" x14ac:dyDescent="0.25">
      <c r="A23" s="41"/>
      <c r="B23" s="11"/>
      <c r="C23" s="16"/>
    </row>
    <row r="24" spans="1:3" x14ac:dyDescent="0.25">
      <c r="A24" s="5" t="s">
        <v>6</v>
      </c>
      <c r="B24" s="35" t="s">
        <v>139</v>
      </c>
      <c r="C24" s="35"/>
    </row>
    <row r="25" spans="1:3" x14ac:dyDescent="0.25">
      <c r="A25" s="5" t="s">
        <v>7</v>
      </c>
      <c r="B25" s="35" t="s">
        <v>140</v>
      </c>
      <c r="C25" s="35"/>
    </row>
    <row r="26" spans="1:3" x14ac:dyDescent="0.25">
      <c r="A26" s="5" t="s">
        <v>8</v>
      </c>
      <c r="B26" s="35" t="s">
        <v>141</v>
      </c>
      <c r="C26" s="35"/>
    </row>
    <row r="27" spans="1:3" x14ac:dyDescent="0.25">
      <c r="A27" s="5" t="s">
        <v>42</v>
      </c>
      <c r="B27" s="37">
        <v>45751</v>
      </c>
      <c r="C27" s="38"/>
    </row>
    <row r="28" spans="1:3" x14ac:dyDescent="0.25">
      <c r="A28" s="5" t="s">
        <v>9</v>
      </c>
      <c r="B28" s="37">
        <v>45751</v>
      </c>
      <c r="C28" s="38"/>
    </row>
    <row r="29" spans="1:3" x14ac:dyDescent="0.25">
      <c r="A29" s="5" t="s">
        <v>10</v>
      </c>
      <c r="B29" s="37">
        <v>45772</v>
      </c>
      <c r="C29" s="38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4" t="s">
        <v>40</v>
      </c>
      <c r="B1" s="64"/>
      <c r="C1" s="64"/>
    </row>
    <row r="2" spans="1:3" x14ac:dyDescent="0.25">
      <c r="A2" s="13" t="s">
        <v>25</v>
      </c>
      <c r="B2" s="65" t="s">
        <v>135</v>
      </c>
      <c r="C2" s="66"/>
    </row>
    <row r="3" spans="1:3" x14ac:dyDescent="0.25">
      <c r="A3" s="5" t="s">
        <v>11</v>
      </c>
      <c r="B3" s="35" t="str">
        <f>'GENERALES NOTA 322'!B2:C2</f>
        <v>76001310501420240001400</v>
      </c>
      <c r="C3" s="35"/>
    </row>
    <row r="4" spans="1:3" x14ac:dyDescent="0.25">
      <c r="A4" s="5" t="s">
        <v>0</v>
      </c>
      <c r="B4" s="35" t="str">
        <f>'GENERALES NOTA 322'!B3:C3</f>
        <v>014 LABORAL CIRCUITO CALI</v>
      </c>
      <c r="C4" s="35"/>
    </row>
    <row r="5" spans="1:3" x14ac:dyDescent="0.25">
      <c r="A5" s="5" t="s">
        <v>109</v>
      </c>
      <c r="B5" s="35" t="str">
        <f>'GENERALES NOTA 322'!B4:C4</f>
        <v>COLFONDOS Y OTRO</v>
      </c>
      <c r="C5" s="35"/>
    </row>
    <row r="6" spans="1:3" x14ac:dyDescent="0.25">
      <c r="A6" s="5" t="s">
        <v>1</v>
      </c>
      <c r="B6" s="35" t="str">
        <f>'GENERALES NOTA 322'!B5:C5</f>
        <v>DAVID GILBERTO GOMEZ RUEDA. C.C: 91.223.187</v>
      </c>
      <c r="C6" s="35"/>
    </row>
    <row r="7" spans="1:3" x14ac:dyDescent="0.25">
      <c r="A7" s="5" t="s">
        <v>110</v>
      </c>
      <c r="B7" s="35" t="str">
        <f>'GENERALES NOTA 322'!B6:C6</f>
        <v>LLAMADA EN GARANTIA</v>
      </c>
      <c r="C7" s="35"/>
    </row>
    <row r="8" spans="1:3" x14ac:dyDescent="0.25">
      <c r="A8" s="13" t="s">
        <v>26</v>
      </c>
      <c r="B8" s="35"/>
      <c r="C8" s="35"/>
    </row>
    <row r="9" spans="1:3" x14ac:dyDescent="0.25">
      <c r="A9" s="13" t="s">
        <v>27</v>
      </c>
      <c r="B9" s="35"/>
      <c r="C9" s="35"/>
    </row>
    <row r="10" spans="1:3" x14ac:dyDescent="0.25">
      <c r="A10" s="13" t="s">
        <v>77</v>
      </c>
      <c r="B10" s="65"/>
      <c r="C10" s="67"/>
    </row>
    <row r="11" spans="1:3" x14ac:dyDescent="0.25">
      <c r="A11" s="13" t="s">
        <v>116</v>
      </c>
      <c r="B11" s="65"/>
      <c r="C11" s="66"/>
    </row>
    <row r="12" spans="1:3" x14ac:dyDescent="0.25">
      <c r="A12" s="13" t="s">
        <v>60</v>
      </c>
      <c r="B12" s="52"/>
      <c r="C12" s="53"/>
    </row>
    <row r="13" spans="1:3" x14ac:dyDescent="0.25">
      <c r="A13" s="13" t="s">
        <v>28</v>
      </c>
      <c r="B13" s="35"/>
      <c r="C13" s="35"/>
    </row>
    <row r="14" spans="1:3" x14ac:dyDescent="0.25">
      <c r="A14" s="13" t="s">
        <v>29</v>
      </c>
      <c r="B14" s="35"/>
      <c r="C14" s="35"/>
    </row>
    <row r="15" spans="1:3" x14ac:dyDescent="0.25">
      <c r="A15" s="13" t="s">
        <v>30</v>
      </c>
      <c r="B15" s="35"/>
      <c r="C15" s="35"/>
    </row>
    <row r="16" spans="1:3" x14ac:dyDescent="0.25">
      <c r="A16" s="62" t="s">
        <v>31</v>
      </c>
      <c r="B16" s="35"/>
      <c r="C16" s="35"/>
    </row>
    <row r="17" spans="1:3" x14ac:dyDescent="0.25">
      <c r="A17" s="63"/>
      <c r="B17" s="9" t="s">
        <v>39</v>
      </c>
      <c r="C17" s="10" t="s">
        <v>15</v>
      </c>
    </row>
    <row r="18" spans="1:3" x14ac:dyDescent="0.25">
      <c r="A18" s="63"/>
      <c r="B18" s="11"/>
      <c r="C18" s="11"/>
    </row>
    <row r="19" spans="1:3" x14ac:dyDescent="0.25">
      <c r="A19" s="63"/>
      <c r="B19" s="11"/>
      <c r="C19" s="11"/>
    </row>
    <row r="20" spans="1:3" x14ac:dyDescent="0.25">
      <c r="A20" s="63"/>
      <c r="B20" s="11"/>
      <c r="C20" s="11"/>
    </row>
    <row r="21" spans="1:3" x14ac:dyDescent="0.25">
      <c r="A21" s="13" t="s">
        <v>24</v>
      </c>
      <c r="B21" s="35"/>
      <c r="C21" s="35"/>
    </row>
    <row r="22" spans="1:3" x14ac:dyDescent="0.25">
      <c r="A22" s="13" t="s">
        <v>61</v>
      </c>
      <c r="B22" s="52"/>
      <c r="C22" s="53"/>
    </row>
    <row r="23" spans="1:3" x14ac:dyDescent="0.25">
      <c r="A23" s="13" t="s">
        <v>16</v>
      </c>
      <c r="B23" s="35"/>
      <c r="C23" s="35"/>
    </row>
    <row r="24" spans="1:3" x14ac:dyDescent="0.25">
      <c r="A24" s="13" t="s">
        <v>75</v>
      </c>
      <c r="B24" s="35"/>
      <c r="C24" s="35"/>
    </row>
    <row r="25" spans="1:3" x14ac:dyDescent="0.25">
      <c r="A25" s="13" t="s">
        <v>38</v>
      </c>
      <c r="B25" s="35"/>
      <c r="C25" s="35"/>
    </row>
    <row r="26" spans="1:3" x14ac:dyDescent="0.25">
      <c r="A26" s="12" t="s">
        <v>76</v>
      </c>
      <c r="B26" s="35"/>
      <c r="C26" s="35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56" t="s">
        <v>37</v>
      </c>
      <c r="B28" s="57"/>
      <c r="C28" s="31"/>
    </row>
    <row r="29" spans="1:3" ht="14.45" customHeight="1" x14ac:dyDescent="0.25">
      <c r="A29" s="58" t="s">
        <v>36</v>
      </c>
      <c r="B29" s="59"/>
      <c r="C29" s="31"/>
    </row>
    <row r="30" spans="1:3" ht="14.45" customHeight="1" x14ac:dyDescent="0.25">
      <c r="A30" s="58" t="s">
        <v>35</v>
      </c>
      <c r="B30" s="59"/>
      <c r="C30" s="32"/>
    </row>
    <row r="31" spans="1:3" ht="14.45" customHeight="1" x14ac:dyDescent="0.25">
      <c r="A31" s="58" t="s">
        <v>13</v>
      </c>
      <c r="B31" s="59"/>
      <c r="C31" s="31"/>
    </row>
    <row r="32" spans="1:3" x14ac:dyDescent="0.25">
      <c r="A32" s="58" t="s">
        <v>14</v>
      </c>
      <c r="B32" s="59"/>
      <c r="C32" s="31"/>
    </row>
    <row r="33" spans="1:3" ht="14.45" customHeight="1" x14ac:dyDescent="0.25">
      <c r="A33" s="58" t="s">
        <v>34</v>
      </c>
      <c r="B33" s="59"/>
      <c r="C33" s="31"/>
    </row>
    <row r="34" spans="1:3" ht="14.45" customHeight="1" x14ac:dyDescent="0.25">
      <c r="A34" s="58" t="s">
        <v>94</v>
      </c>
      <c r="B34" s="59"/>
      <c r="C34" s="33"/>
    </row>
    <row r="35" spans="1:3" x14ac:dyDescent="0.25">
      <c r="A35" s="56" t="s">
        <v>106</v>
      </c>
      <c r="B35" s="57"/>
      <c r="C35" s="34"/>
    </row>
    <row r="36" spans="1:3" x14ac:dyDescent="0.25">
      <c r="A36" s="60" t="s">
        <v>88</v>
      </c>
      <c r="B36" s="60"/>
      <c r="C36" s="60"/>
    </row>
    <row r="37" spans="1:3" x14ac:dyDescent="0.25">
      <c r="A37" s="54" t="s">
        <v>89</v>
      </c>
      <c r="B37" s="54"/>
      <c r="C37" s="11"/>
    </row>
    <row r="38" spans="1:3" x14ac:dyDescent="0.25">
      <c r="A38" s="54" t="s">
        <v>90</v>
      </c>
      <c r="B38" s="54"/>
      <c r="C38" s="11"/>
    </row>
    <row r="39" spans="1:3" x14ac:dyDescent="0.25">
      <c r="A39" s="54" t="s">
        <v>91</v>
      </c>
      <c r="B39" s="54"/>
      <c r="C39" s="11"/>
    </row>
    <row r="40" spans="1:3" x14ac:dyDescent="0.25">
      <c r="A40" s="54" t="s">
        <v>92</v>
      </c>
      <c r="B40" s="54"/>
      <c r="C40" s="11"/>
    </row>
    <row r="41" spans="1:3" x14ac:dyDescent="0.25">
      <c r="A41" s="54" t="s">
        <v>93</v>
      </c>
      <c r="B41" s="54"/>
      <c r="C41" s="11"/>
    </row>
    <row r="42" spans="1:3" x14ac:dyDescent="0.25">
      <c r="A42" s="54" t="s">
        <v>95</v>
      </c>
      <c r="B42" s="54"/>
      <c r="C42" s="11"/>
    </row>
    <row r="43" spans="1:3" x14ac:dyDescent="0.25">
      <c r="A43" s="54" t="s">
        <v>96</v>
      </c>
      <c r="B43" s="54"/>
      <c r="C43" s="11"/>
    </row>
    <row r="44" spans="1:3" x14ac:dyDescent="0.25">
      <c r="A44" s="54" t="s">
        <v>97</v>
      </c>
      <c r="B44" s="54"/>
      <c r="C44" s="11"/>
    </row>
    <row r="45" spans="1:3" x14ac:dyDescent="0.25">
      <c r="A45" s="54" t="s">
        <v>98</v>
      </c>
      <c r="B45" s="54"/>
      <c r="C45" s="11"/>
    </row>
    <row r="46" spans="1:3" x14ac:dyDescent="0.25">
      <c r="A46" s="54" t="s">
        <v>99</v>
      </c>
      <c r="B46" s="54"/>
      <c r="C46" s="11"/>
    </row>
    <row r="47" spans="1:3" x14ac:dyDescent="0.25">
      <c r="A47" s="54" t="s">
        <v>100</v>
      </c>
      <c r="B47" s="54"/>
      <c r="C47" s="11"/>
    </row>
    <row r="48" spans="1:3" x14ac:dyDescent="0.25">
      <c r="A48" s="54" t="s">
        <v>101</v>
      </c>
      <c r="B48" s="54"/>
      <c r="C48" s="11"/>
    </row>
    <row r="49" spans="1:3" x14ac:dyDescent="0.25">
      <c r="A49" s="54" t="s">
        <v>102</v>
      </c>
      <c r="B49" s="54"/>
      <c r="C49" s="11"/>
    </row>
    <row r="50" spans="1:3" x14ac:dyDescent="0.25">
      <c r="A50" s="54" t="s">
        <v>103</v>
      </c>
      <c r="B50" s="54"/>
      <c r="C50" s="11"/>
    </row>
    <row r="51" spans="1:3" x14ac:dyDescent="0.25">
      <c r="A51" s="54" t="s">
        <v>104</v>
      </c>
      <c r="B51" s="54"/>
      <c r="C51" s="11"/>
    </row>
    <row r="52" spans="1:3" x14ac:dyDescent="0.25">
      <c r="A52" s="54" t="s">
        <v>105</v>
      </c>
      <c r="B52" s="54"/>
      <c r="C52" s="11"/>
    </row>
    <row r="53" spans="1:3" x14ac:dyDescent="0.25">
      <c r="A53" s="55"/>
      <c r="B53" s="55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4" t="s">
        <v>43</v>
      </c>
      <c r="B1" s="64"/>
      <c r="C1" s="64"/>
    </row>
    <row r="2" spans="1:6" x14ac:dyDescent="0.25">
      <c r="A2" s="20" t="s">
        <v>25</v>
      </c>
      <c r="B2" s="72" t="str">
        <f>'[2]AUTOS NOTA 321'!B2:C2</f>
        <v xml:space="preserve">SINIESTRO   LEGIS </v>
      </c>
      <c r="C2" s="73"/>
    </row>
    <row r="3" spans="1:6" x14ac:dyDescent="0.25">
      <c r="A3" s="21" t="s">
        <v>11</v>
      </c>
      <c r="B3" s="74" t="str">
        <f>'GENERALES NOTA 322'!B2:C2</f>
        <v>76001310501420240001400</v>
      </c>
      <c r="C3" s="74"/>
    </row>
    <row r="4" spans="1:6" x14ac:dyDescent="0.25">
      <c r="A4" s="21" t="s">
        <v>0</v>
      </c>
      <c r="B4" s="74" t="str">
        <f>'GENERALES NOTA 322'!B3:C3</f>
        <v>014 LABORAL CIRCUITO CALI</v>
      </c>
      <c r="C4" s="74"/>
    </row>
    <row r="5" spans="1:6" x14ac:dyDescent="0.25">
      <c r="A5" s="21" t="s">
        <v>109</v>
      </c>
      <c r="B5" s="74" t="str">
        <f>'GENERALES NOTA 322'!B4:C4</f>
        <v>COLFONDOS Y OTRO</v>
      </c>
      <c r="C5" s="74"/>
    </row>
    <row r="6" spans="1:6" ht="14.45" customHeight="1" x14ac:dyDescent="0.25">
      <c r="A6" s="21" t="s">
        <v>1</v>
      </c>
      <c r="B6" s="74" t="str">
        <f>'GENERALES NOTA 322'!B5:C5</f>
        <v>DAVID GILBERTO GOMEZ RUEDA. C.C: 91.223.187</v>
      </c>
      <c r="C6" s="74"/>
    </row>
    <row r="7" spans="1:6" x14ac:dyDescent="0.25">
      <c r="A7" s="21" t="s">
        <v>110</v>
      </c>
      <c r="B7" s="74" t="str">
        <f>'GENERALES NOTA 322'!B6:C6</f>
        <v>LLAMADA EN GARANTIA</v>
      </c>
      <c r="C7" s="74"/>
    </row>
    <row r="8" spans="1:6" ht="30" x14ac:dyDescent="0.25">
      <c r="A8" s="21" t="s">
        <v>46</v>
      </c>
      <c r="B8" s="68" t="str">
        <f>'GENERALES NOTA 322'!B15:C15</f>
        <v>NO ES POSIBLE CUANTIFICAR LAS PRETENSIONES DE LA DEMANDA EN ATENCIÓN A LA NATURALEZA DEL PROCESO.</v>
      </c>
      <c r="C8" s="69"/>
    </row>
    <row r="9" spans="1:6" x14ac:dyDescent="0.25">
      <c r="A9" s="75" t="s">
        <v>47</v>
      </c>
      <c r="B9" s="76" t="s">
        <v>48</v>
      </c>
      <c r="C9" s="77"/>
    </row>
    <row r="10" spans="1:6" x14ac:dyDescent="0.25">
      <c r="A10" s="75"/>
      <c r="B10" s="22" t="s">
        <v>49</v>
      </c>
      <c r="C10" s="19">
        <f>'GENERALES NOTA 322'!C17</f>
        <v>0</v>
      </c>
    </row>
    <row r="11" spans="1:6" x14ac:dyDescent="0.25">
      <c r="A11" s="75"/>
      <c r="B11" s="22" t="s">
        <v>50</v>
      </c>
      <c r="C11" s="19">
        <f>'GENERALES NOTA 322'!C18</f>
        <v>0</v>
      </c>
    </row>
    <row r="12" spans="1:6" x14ac:dyDescent="0.25">
      <c r="A12" s="75"/>
      <c r="B12" s="76"/>
      <c r="C12" s="77"/>
    </row>
    <row r="13" spans="1:6" x14ac:dyDescent="0.25">
      <c r="A13" s="75"/>
      <c r="B13" s="22" t="s">
        <v>112</v>
      </c>
      <c r="C13" s="24"/>
    </row>
    <row r="14" spans="1:6" x14ac:dyDescent="0.25">
      <c r="A14" s="75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2" t="s">
        <v>128</v>
      </c>
      <c r="C15" s="73"/>
    </row>
    <row r="16" spans="1:6" ht="15" customHeight="1" x14ac:dyDescent="0.25">
      <c r="A16" s="21" t="s">
        <v>45</v>
      </c>
      <c r="B16" s="70"/>
      <c r="C16" s="71"/>
    </row>
    <row r="17" spans="1:3" ht="28.5" customHeight="1" x14ac:dyDescent="0.25">
      <c r="A17" s="14" t="s">
        <v>52</v>
      </c>
      <c r="B17" s="80">
        <f>((C19+C20+C22+C23)-C26)*C25*C27</f>
        <v>100000000</v>
      </c>
      <c r="C17" s="80"/>
    </row>
    <row r="18" spans="1:3" x14ac:dyDescent="0.25">
      <c r="A18" s="23" t="s">
        <v>53</v>
      </c>
      <c r="B18" s="78" t="s">
        <v>48</v>
      </c>
      <c r="C18" s="79"/>
    </row>
    <row r="19" spans="1:3" x14ac:dyDescent="0.25">
      <c r="A19" s="86"/>
      <c r="B19" s="22" t="s">
        <v>49</v>
      </c>
      <c r="C19" s="19">
        <v>100000000</v>
      </c>
    </row>
    <row r="20" spans="1:3" x14ac:dyDescent="0.25">
      <c r="A20" s="87"/>
      <c r="B20" s="22" t="s">
        <v>50</v>
      </c>
      <c r="C20" s="19">
        <v>0</v>
      </c>
    </row>
    <row r="21" spans="1:3" x14ac:dyDescent="0.25">
      <c r="A21" s="87"/>
      <c r="B21" s="76" t="s">
        <v>51</v>
      </c>
      <c r="C21" s="77"/>
    </row>
    <row r="22" spans="1:3" x14ac:dyDescent="0.25">
      <c r="A22" s="87"/>
      <c r="B22" s="22" t="s">
        <v>112</v>
      </c>
      <c r="C22" s="19">
        <v>0</v>
      </c>
    </row>
    <row r="23" spans="1:3" ht="45" x14ac:dyDescent="0.25">
      <c r="A23" s="87"/>
      <c r="B23" s="22" t="s">
        <v>114</v>
      </c>
      <c r="C23" s="19">
        <v>0</v>
      </c>
    </row>
    <row r="24" spans="1:3" x14ac:dyDescent="0.25">
      <c r="A24" s="87"/>
      <c r="B24" s="76" t="s">
        <v>115</v>
      </c>
      <c r="C24" s="77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0">
        <f>IFERROR(B17*(VLOOKUP(B15,Hoja2!$G$1:$H$6,2,0)),16666)</f>
        <v>70000000</v>
      </c>
      <c r="C28" s="80"/>
    </row>
    <row r="29" spans="1:3" ht="30" x14ac:dyDescent="0.25">
      <c r="A29" s="21" t="s">
        <v>54</v>
      </c>
      <c r="B29" s="81"/>
      <c r="C29" s="82"/>
    </row>
    <row r="30" spans="1:3" ht="30" x14ac:dyDescent="0.25">
      <c r="A30" s="21" t="s">
        <v>55</v>
      </c>
      <c r="B30" s="83"/>
      <c r="C30" s="84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5"/>
      <c r="C32" s="85"/>
    </row>
    <row r="33" spans="1:3" x14ac:dyDescent="0.25">
      <c r="A33" s="30" t="s">
        <v>119</v>
      </c>
      <c r="B33" s="85"/>
      <c r="C33" s="85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4" t="s">
        <v>56</v>
      </c>
      <c r="B1" s="64"/>
      <c r="C1" s="64"/>
    </row>
    <row r="2" spans="1:3" ht="17.100000000000001" customHeight="1" x14ac:dyDescent="0.25">
      <c r="A2" s="13" t="s">
        <v>25</v>
      </c>
      <c r="B2" s="65" t="str">
        <f>'[2]AUTOS NOTA 321'!B2:C2</f>
        <v xml:space="preserve">SINIESTRO   LEGIS </v>
      </c>
      <c r="C2" s="66"/>
    </row>
    <row r="3" spans="1:3" ht="15.95" customHeight="1" x14ac:dyDescent="0.25">
      <c r="A3" s="5" t="s">
        <v>11</v>
      </c>
      <c r="B3" s="35" t="str">
        <f>'GENERALES NOTA 322'!B2:C2</f>
        <v>76001310501420240001400</v>
      </c>
      <c r="C3" s="35"/>
    </row>
    <row r="4" spans="1:3" x14ac:dyDescent="0.25">
      <c r="A4" s="5" t="s">
        <v>0</v>
      </c>
      <c r="B4" s="35" t="str">
        <f>'GENERALES NOTA 322'!B3:C3</f>
        <v>014 LABORAL CIRCUITO CALI</v>
      </c>
      <c r="C4" s="35"/>
    </row>
    <row r="5" spans="1:3" ht="29.1" customHeight="1" x14ac:dyDescent="0.25">
      <c r="A5" s="5" t="s">
        <v>109</v>
      </c>
      <c r="B5" s="35" t="str">
        <f>'GENERALES NOTA 322'!B4:C4</f>
        <v>COLFONDOS Y OTRO</v>
      </c>
      <c r="C5" s="35"/>
    </row>
    <row r="6" spans="1:3" x14ac:dyDescent="0.25">
      <c r="A6" s="5" t="s">
        <v>1</v>
      </c>
      <c r="B6" s="35" t="str">
        <f>'GENERALES NOTA 322'!B5:C5</f>
        <v>DAVID GILBERTO GOMEZ RUEDA. C.C: 91.223.187</v>
      </c>
      <c r="C6" s="35"/>
    </row>
    <row r="7" spans="1:3" ht="43.5" customHeight="1" x14ac:dyDescent="0.25">
      <c r="A7" s="5" t="s">
        <v>110</v>
      </c>
      <c r="B7" s="35" t="str">
        <f>'GENERALES NOTA 322'!B6:C6</f>
        <v>LLAMADA EN GARANTIA</v>
      </c>
      <c r="C7" s="35"/>
    </row>
    <row r="8" spans="1:3" x14ac:dyDescent="0.25">
      <c r="A8" s="5" t="s">
        <v>121</v>
      </c>
      <c r="B8" s="35"/>
      <c r="C8" s="35"/>
    </row>
    <row r="9" spans="1:3" x14ac:dyDescent="0.25">
      <c r="A9" s="15" t="s">
        <v>53</v>
      </c>
      <c r="B9" s="88"/>
      <c r="C9" s="88"/>
    </row>
    <row r="10" spans="1:3" x14ac:dyDescent="0.25">
      <c r="A10" s="15" t="s">
        <v>122</v>
      </c>
      <c r="B10" s="35"/>
      <c r="C10" s="35"/>
    </row>
    <row r="11" spans="1:3" ht="30" x14ac:dyDescent="0.25">
      <c r="A11" s="15" t="s">
        <v>123</v>
      </c>
      <c r="B11" s="89"/>
      <c r="C11" s="55"/>
    </row>
    <row r="12" spans="1:3" ht="60" x14ac:dyDescent="0.25">
      <c r="A12" s="5" t="s">
        <v>65</v>
      </c>
      <c r="B12" s="35"/>
      <c r="C12" s="35"/>
    </row>
    <row r="13" spans="1:3" ht="60" x14ac:dyDescent="0.25">
      <c r="A13" s="5" t="s">
        <v>66</v>
      </c>
      <c r="B13" s="35"/>
      <c r="C13" s="35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5"/>
      <c r="C15" s="35"/>
    </row>
    <row r="16" spans="1:3" x14ac:dyDescent="0.25">
      <c r="A16" s="11" t="s">
        <v>125</v>
      </c>
      <c r="B16" s="55"/>
      <c r="C16" s="55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2025-04-05T15:13:22Z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