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0" documentId="8_{D155BAC2-D48F-400C-B452-F76F58B9590A}" xr6:coauthVersionLast="47" xr6:coauthVersionMax="47" xr10:uidLastSave="{00000000-0000-0000-0000-000000000000}"/>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<sst xmlns="http://schemas.openxmlformats.org/spreadsheetml/2006/main" count="193" uniqueCount="152">
  <si>
    <t>SOLICITUD DE ANTECEDENTES -ABOGADO EXTERNO-</t>
  </si>
  <si>
    <t>Radicado(23 digitos)</t>
  </si>
  <si>
    <t>76001310501920240042600</t>
  </si>
  <si>
    <t>Juzgado</t>
  </si>
  <si>
    <t>019 LABORAL CIRCUITO CALI</t>
  </si>
  <si>
    <t>Demandado</t>
  </si>
  <si>
    <t>COLFONDOS Y OTRO</t>
  </si>
  <si>
    <t xml:space="preserve">Demandante </t>
  </si>
  <si>
    <t>GENY YOLANDA MARTINEZ MONCAYO. C.C: 41.791.134</t>
  </si>
  <si>
    <t>Tipo de vinculacion compañía</t>
  </si>
  <si>
    <t>DEMANDA DIRECTA</t>
  </si>
  <si>
    <t>Nombre de lesionado o muerto (s)</t>
  </si>
  <si>
    <t>N/A</t>
  </si>
  <si>
    <t>Fecha de los hechos</t>
  </si>
  <si>
    <t>01/01/2000</t>
  </si>
  <si>
    <t>Fecha de solicitud audiencia prejudicial</t>
  </si>
  <si>
    <t>Fecha de audiencia prejudicial</t>
  </si>
  <si>
    <t>AMPARO A AFECTAR</t>
  </si>
  <si>
    <t>SEGURO PREVISIONAL - PÓLIZA DE INVALIDEZ Y SOBREVIVENCIA NO. 0209000001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</si>
  <si>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</si>
  <si>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GENY YOLANDA MARTINEZ MONCAYO, IDENTIFICADA CON LA C.C: 41.791.134, NACIÓ EL 20/01/1958, A LA FECHA TIENE 67 AÑOS. COTIZÓ PARA LOS RIESGOS DE IVM INICIALMENTE EN EL ISS, HOY COLPENSIONES. QUE GESTORES DE COLFONDOS S.A. PROMOVIERON SIN BRINDAR INFORMACIÓN SUFICIENTE A LA DEMANDANTE, PARA QUE SE TRASLADASE DESDE EL RPM AL RAIS, A COLFONDOS S.A. DESDE ENERO DE 2000. QUE NO SE SURTIÓ EN DEBIDA FORMA EL TRASLADO, PUES A LA ACTORA NO SE LE PROPORCIONÓ LAS RESPECTIVAS ILUSTRACIONES Y/O INFORMACIONES PROPIAS QUE DEBE PROVEERSE A UN INDIVIDUO PREVIO AL MOMENTO DE SER AFILIADO O TRASLADADO DE RÉGIMEN PENSIONAL, TALES COMO LOS CÁLCULOS Y PROYECCIONES RESPECTO A SU FUTURO PENSIONAL, MÁS LAS IMPLICACIONES QUE EL CAMBIO DE RÉGIMEN CONLLEVA. QUE COLFONDOS S.A. EN OFICIO DEL 22/11/2017, RECONOCIÓ LA PENSIÓN DE VEJEZ, EN CUANTÍA INICIAL DE $870.000 A PARTIR DEL 01/12/2017. EL 11/07/2024, SOLICITÓ ANTE COLPENSIONES, TENER POR NULO EL TRASLADO DE RÉGIMEN PENSIONAL EFECTUADO, LA ACEPTACIÓN DE LA AFILIACIÓN AL RPM Y RECONOCIMIENTO DE LA PENSIÓN, LO CUAL FUE NEGADO.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</si>
  <si>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</si>
  <si>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</si>
  <si>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</si>
  <si>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</si>
  <si>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</si>
  <si>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</si>
  <si>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</si>
  <si>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</si>
  <si>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</si>
  <si>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</si>
  <si>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</si>
  <si>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</si>
  <si>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</si>
  <si>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</si>
  <si>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</si>
  <si>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</si>
  <si>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</si>
  <si>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</si>
  <si>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</si>
  <si>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</si>
  <si>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</si>
  <si>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</si>
  <si>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</si>
  <si>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</si>
  <si>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</si>
  <si>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</si>
  <si>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</si>
  <si>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</si>
  <si>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</si>
  <si>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</si>
  <si>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</si>
  <si>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</si>
  <si>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</si>
  <si>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</si>
  <si>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</si>
  <si>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</si>
  <si>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</si>
  <si>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</si>
  <si>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</si>
  <si>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</si>
  <si>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</si>
  <si>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</si>
  <si>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</si>
  <si>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</si>
  <si>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</si>
  <si>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</si>
  <si>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</si>
  <si>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</si>
  <si>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</si>
  <si>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</si>
  <si>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</si>
  <si>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</si>
  <si>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</si>
  <si>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</si>
  <si>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</si>
  <si>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</si>
  <si>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</si>
  <si>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</si>
  <si>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</si>
  <si>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</si>
  <si>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</si>
  <si>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</si>
  <si>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AJR2803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</si>
  <si>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</si>
  <si>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</si>
  <si>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</si>
  <si>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</si>
  <si>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</si>
  <si>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</si>
  <si>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solicitó la vinculación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enero de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</si>
  <si>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</si>
  <si>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</si>
  <si>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</si>
  <si>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</si>
  <si>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</si>
  <si>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</si>
  <si>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</si>
  <si>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</si>
  <si>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</si>
  <si>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</si>
  <si>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A LA DEMANDA: 1.	FALTA DE LEGITIMACIÓN EN LA CAUSA POR PASIVA DE ALLIANZ SEGUROS DE VIDA S.A. E INDEBIDA INTEGRACIÓN DE LA ASEGURADORA EN CALIDAD DE LITISCONSORTE NECESARIO 2. LA INDEMNIZACIÓN PLENA DE PERJUICIOS ESTÁ A CARGO ÚNICA Y EXCLUSIVAMENTE DE LA AFP QUE INCUMPLIÓ CON EL DEBER DE INFORMACIÓN, DE CONFORMIDAD CON LO PRECEPTUADO POR LA CORTE SUPREMA DE JUSTICIA. 3.	AL NO PROSPERAR LAS PRETENSIONES DE LA VINCULACIÓN COMO LITISCONSORTE NECESARIO, LAS AGENCIAS EN DERECHO A FAVOR DE ALLIANZ SEGUROS DE VIDA S.A. DEBEN LIQUIDARSE POR UN VALOR IGUAL AL ASUMIDO QUE COMPENSE EL ESFUERZO REALIZADO Y LA AFECTACIÓN PATRIMONIAL QUE IMPLICÓ LA CAUSA 4. EL RECONOCIMIENTO Y PAGO DE LA PRESTACIÓN ECONÓMICA ES UN NUEVO ACTO JURÍDICO QUE DA POR SUPERADA Y SUBSANADA LA POSIBLE FALTA INFORMACIÓN AL MOMENTO DEL TRASLADO 5.	IMPROCEDENCIA DE LA DECLARATORIA DE INEFICACIA DE LA AFILIACION CUANDO LA DEMANDANTE YA OSTENTA LA CALIDAD DE PENSIONADA EN EL RAIS. 6.	INEXISTENCIA DE OBLIGACIÓN DE RESTITUCIÓN DE LA PRIMA DEL SEGURO PREVISIONAL AL ESTAR DEBIDAMENTE DEVENGADA DEBIDO AL RIESGO ASUMIDO 7.	INEXISTENCIA DE OBLIGACIÓN A CARGO DE ALLIANZ SEGUROS DE VIDA S.A. POR CUANTO LA PRIMA DEBE PAGARSE CON LOS RECURSOS PROPIOS DE LA AFP CUANDO SE DECLARA LA INEFICACIA DE AFILIACION INICIAL. 8.	INEXISTENCIA RESPONSABILIDAD DE AFP DEVOLVER LAS PRIMAS DE SEGURO PREVISIONAL A COLPENSIONES SI SE DECLARA LA INEFICACIA DE TRASLADO, POR CUANTO EL PAGO DE ESTAS ES UNA SITUACIÓN QUE SE CONSOLIDÓ EN EL TIEMPO Y NO ES POSIBLE RETROTRAER (SU 107 DE 2024)  9.	LA INEFICACIA DEL ACTO DE TRASLADO NO CONLLEVA LA INVALIDEZ DEL CONTRATO DE SEGURO PREVISIONAL 10.	LA EVENTUAL DECLARATORIA DE INEFICACIA DE TRASLADO NO PUEDE AFECTAR A TERCEROS DE BUENA FE 11.	FALTA DE COBERTURA MATERIAL DE LA PÓLIZA DE SEGURO PREVISIONAL No. 0209000001 12.	PRESCRIPCIÓN EXTRAORDINARIA DE LA ACCIÓN DERIVADA DEL SEGURO 13.	APLICACIÓN DE LAS CONDICIONES DEL SEGURO 14.	AFILIACIÓN LIBRE Y ESPONTÁNEA DE LA SEÑORA GENY YOLANDA MARTINEZ MONCAYO AL RÉGIMEN DE AHORRO INDIVIDIAL CON SOLIDARIDAD 15.	ERROR DE DERECHO NO VICIA EL CONSENTIMIENTO 16.	PROHIBICIÓN DEL TRASLADO DEL RÉGIMEN DE AHORRO INDIVIDUAL CON SOLIDARIDAD AL RÉGIMEN DE PRIMA MEDIA CON PRESTACIÓN DEFINIDA 17.	INEXISTENCIA DE LA OBLIGACIÓN DE DEVOLVER EL SEGURO PREVISIONAL CUANDO SE DECLARA LA NULIDAD Y/O INEFICACIA DE LA AFILIACIÓN POR FALTA DE CAUSA Y PORQUE AFECTA DERECHOS DE TERCEROS DE BUENA FE 18.	PRESCRIPCION DE LA ACCIÓN PARA SOLICITAR EL RECONOCIMIENTO Y PAGO DE PERJUICIOS A CARGO DE LOS FONDOS DE PENSIONES 19.	PRESCRIPCIÓN 20.	BUENA FE 21. COBRO DE LO NO DEBIDO 22.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</si>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</sst>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5"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9" t="s">
        <v>19</v>
      </c>
      <c r="B12" s="38" t="s">
        <v>20</v>
      </c>
      <c r="C12" s="38"/>
    </row>
    <row r="13" spans="1:3" ht="30" customHeight="1">
      <c r="A13" s="39"/>
      <c r="B13" s="38"/>
      <c r="C13" s="38"/>
    </row>
    <row r="14" spans="1:3" ht="73.5" customHeight="1">
      <c r="A14" s="39"/>
      <c r="B14" s="38"/>
      <c r="C14" s="38"/>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c r="A26" s="5" t="s">
        <v>33</v>
      </c>
      <c r="B26" s="38">
        <v>209000001</v>
      </c>
      <c r="C26" s="38"/>
    </row>
    <row r="27" spans="1:3">
      <c r="A27" s="5" t="s">
        <v>34</v>
      </c>
      <c r="B27" s="35">
        <v>45733</v>
      </c>
      <c r="C27" s="36"/>
    </row>
    <row r="28" spans="1:3">
      <c r="A28" s="5" t="s">
        <v>35</v>
      </c>
      <c r="B28" s="35">
        <v>45733</v>
      </c>
      <c r="C28" s="36"/>
    </row>
    <row r="29" spans="1:3">
      <c r="A29" s="5" t="s">
        <v>36</v>
      </c>
      <c r="B29" s="37">
        <v>45748</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37</v>
      </c>
      <c r="B1" s="64"/>
      <c r="C1" s="64"/>
    </row>
    <row r="2" spans="1:3">
      <c r="A2" s="13" t="s">
        <v>38</v>
      </c>
      <c r="B2" s="65" t="s">
        <v>39</v>
      </c>
      <c r="C2" s="66"/>
    </row>
    <row r="3" spans="1:3">
      <c r="A3" s="5" t="s">
        <v>1</v>
      </c>
      <c r="B3" s="38" t="str">
        <f>'GENERALES NOTA 322'!B2:C2</f>
        <v>76001310501920240042600</v>
      </c>
      <c r="C3" s="38"/>
    </row>
    <row r="4" spans="1:3">
      <c r="A4" s="5" t="s">
        <v>3</v>
      </c>
      <c r="B4" s="38" t="str">
        <f>'GENERALES NOTA 322'!B3:C3</f>
        <v>019 LABORAL CIRCUITO CALI</v>
      </c>
      <c r="C4" s="38"/>
    </row>
    <row r="5" spans="1:3">
      <c r="A5" s="5" t="s">
        <v>5</v>
      </c>
      <c r="B5" s="38" t="str">
        <f>'GENERALES NOTA 322'!B4:C4</f>
        <v>COLFONDOS Y OTRO</v>
      </c>
      <c r="C5" s="38"/>
    </row>
    <row r="6" spans="1:3">
      <c r="A6" s="5" t="s">
        <v>7</v>
      </c>
      <c r="B6" s="38" t="str">
        <f>'GENERALES NOTA 322'!B5:C5</f>
        <v>GENY YOLANDA MARTINEZ MONCAYO. C.C: 41.791.134</v>
      </c>
      <c r="C6" s="38"/>
    </row>
    <row r="7" spans="1:3">
      <c r="A7" s="5" t="s">
        <v>9</v>
      </c>
      <c r="B7" s="38" t="str">
        <f>'GENERALES NOTA 322'!B6:C6</f>
        <v>DEMANDA DIRECTA</v>
      </c>
      <c r="C7" s="38"/>
    </row>
    <row r="8" spans="1:3">
      <c r="A8" s="13" t="s">
        <v>40</v>
      </c>
      <c r="B8" s="38"/>
      <c r="C8" s="38"/>
    </row>
    <row r="9" spans="1:3">
      <c r="A9" s="13" t="s">
        <v>17</v>
      </c>
      <c r="B9" s="38"/>
      <c r="C9" s="38"/>
    </row>
    <row r="10" spans="1:3">
      <c r="A10" s="13" t="s">
        <v>41</v>
      </c>
      <c r="B10" s="65"/>
      <c r="C10" s="67"/>
    </row>
    <row r="11" spans="1:3">
      <c r="A11" s="13" t="s">
        <v>42</v>
      </c>
      <c r="B11" s="65"/>
      <c r="C11" s="66"/>
    </row>
    <row r="12" spans="1:3">
      <c r="A12" s="13" t="s">
        <v>43</v>
      </c>
      <c r="B12" s="52"/>
      <c r="C12" s="53"/>
    </row>
    <row r="13" spans="1:3">
      <c r="A13" s="13" t="s">
        <v>44</v>
      </c>
      <c r="B13" s="38"/>
      <c r="C13" s="38"/>
    </row>
    <row r="14" spans="1:3">
      <c r="A14" s="13" t="s">
        <v>45</v>
      </c>
      <c r="B14" s="38"/>
      <c r="C14" s="38"/>
    </row>
    <row r="15" spans="1:3">
      <c r="A15" s="13" t="s">
        <v>46</v>
      </c>
      <c r="B15" s="38"/>
      <c r="C15" s="38"/>
    </row>
    <row r="16" spans="1:3">
      <c r="A16" s="62" t="s">
        <v>47</v>
      </c>
      <c r="B16" s="38"/>
      <c r="C16" s="38"/>
    </row>
    <row r="17" spans="1:3">
      <c r="A17" s="63"/>
      <c r="B17" s="9" t="s">
        <v>48</v>
      </c>
      <c r="C17" s="10" t="s">
        <v>49</v>
      </c>
    </row>
    <row r="18" spans="1:3">
      <c r="A18" s="63"/>
      <c r="B18" s="11"/>
      <c r="C18" s="11"/>
    </row>
    <row r="19" spans="1:3">
      <c r="A19" s="63"/>
      <c r="B19" s="11"/>
      <c r="C19" s="11"/>
    </row>
    <row r="20" spans="1:3">
      <c r="A20" s="63"/>
      <c r="B20" s="11"/>
      <c r="C20" s="11"/>
    </row>
    <row r="21" spans="1:3">
      <c r="A21" s="13" t="s">
        <v>50</v>
      </c>
      <c r="B21" s="38"/>
      <c r="C21" s="38"/>
    </row>
    <row r="22" spans="1:3">
      <c r="A22" s="13" t="s">
        <v>51</v>
      </c>
      <c r="B22" s="52"/>
      <c r="C22" s="53"/>
    </row>
    <row r="23" spans="1:3">
      <c r="A23" s="13" t="s">
        <v>52</v>
      </c>
      <c r="B23" s="38"/>
      <c r="C23" s="38"/>
    </row>
    <row r="24" spans="1:3">
      <c r="A24" s="13" t="s">
        <v>53</v>
      </c>
      <c r="B24" s="38"/>
      <c r="C24" s="38"/>
    </row>
    <row r="25" spans="1:3">
      <c r="A25" s="13" t="s">
        <v>54</v>
      </c>
      <c r="B25" s="38"/>
      <c r="C25" s="38"/>
    </row>
    <row r="26" spans="1:3">
      <c r="A26" s="12" t="s">
        <v>55</v>
      </c>
      <c r="B26" s="38"/>
      <c r="C26" s="38"/>
    </row>
    <row r="27" spans="1:3">
      <c r="A27" s="61" t="s">
        <v>56</v>
      </c>
      <c r="B27" s="61"/>
      <c r="C27" s="61"/>
    </row>
    <row r="28" spans="1:3" ht="14.45" customHeight="1">
      <c r="A28" s="56" t="s">
        <v>57</v>
      </c>
      <c r="B28" s="57"/>
      <c r="C28" s="31"/>
    </row>
    <row r="29" spans="1:3" ht="14.45" customHeight="1">
      <c r="A29" s="58" t="s">
        <v>58</v>
      </c>
      <c r="B29" s="59"/>
      <c r="C29" s="31"/>
    </row>
    <row r="30" spans="1:3" ht="14.45" customHeight="1">
      <c r="A30" s="58" t="s">
        <v>59</v>
      </c>
      <c r="B30" s="59"/>
      <c r="C30" s="32"/>
    </row>
    <row r="31" spans="1:3" ht="14.45" customHeight="1">
      <c r="A31" s="58" t="s">
        <v>60</v>
      </c>
      <c r="B31" s="59"/>
      <c r="C31" s="31"/>
    </row>
    <row r="32" spans="1:3">
      <c r="A32" s="58" t="s">
        <v>61</v>
      </c>
      <c r="B32" s="59"/>
      <c r="C32" s="31"/>
    </row>
    <row r="33" spans="1:3" ht="14.45" customHeight="1">
      <c r="A33" s="58" t="s">
        <v>62</v>
      </c>
      <c r="B33" s="59"/>
      <c r="C33" s="31"/>
    </row>
    <row r="34" spans="1:3" ht="14.45" customHeight="1">
      <c r="A34" s="58" t="s">
        <v>63</v>
      </c>
      <c r="B34" s="59"/>
      <c r="C34" s="33"/>
    </row>
    <row r="35" spans="1:3">
      <c r="A35" s="56" t="s">
        <v>64</v>
      </c>
      <c r="B35" s="57"/>
      <c r="C35" s="34"/>
    </row>
    <row r="36" spans="1:3">
      <c r="A36" s="60" t="s">
        <v>65</v>
      </c>
      <c r="B36" s="60"/>
      <c r="C36" s="60"/>
    </row>
    <row r="37" spans="1:3">
      <c r="A37" s="54" t="s">
        <v>66</v>
      </c>
      <c r="B37" s="54"/>
      <c r="C37" s="11"/>
    </row>
    <row r="38" spans="1:3">
      <c r="A38" s="54" t="s">
        <v>67</v>
      </c>
      <c r="B38" s="54"/>
      <c r="C38" s="11"/>
    </row>
    <row r="39" spans="1:3">
      <c r="A39" s="54" t="s">
        <v>68</v>
      </c>
      <c r="B39" s="54"/>
      <c r="C39" s="11"/>
    </row>
    <row r="40" spans="1:3">
      <c r="A40" s="54" t="s">
        <v>69</v>
      </c>
      <c r="B40" s="54"/>
      <c r="C40" s="11"/>
    </row>
    <row r="41" spans="1:3">
      <c r="A41" s="54" t="s">
        <v>70</v>
      </c>
      <c r="B41" s="54"/>
      <c r="C41" s="11"/>
    </row>
    <row r="42" spans="1:3">
      <c r="A42" s="54" t="s">
        <v>71</v>
      </c>
      <c r="B42" s="54"/>
      <c r="C42" s="11"/>
    </row>
    <row r="43" spans="1:3">
      <c r="A43" s="54" t="s">
        <v>72</v>
      </c>
      <c r="B43" s="54"/>
      <c r="C43" s="11"/>
    </row>
    <row r="44" spans="1:3">
      <c r="A44" s="54" t="s">
        <v>73</v>
      </c>
      <c r="B44" s="54"/>
      <c r="C44" s="11"/>
    </row>
    <row r="45" spans="1:3">
      <c r="A45" s="54" t="s">
        <v>74</v>
      </c>
      <c r="B45" s="54"/>
      <c r="C45" s="11"/>
    </row>
    <row r="46" spans="1:3">
      <c r="A46" s="54" t="s">
        <v>75</v>
      </c>
      <c r="B46" s="54"/>
      <c r="C46" s="11"/>
    </row>
    <row r="47" spans="1:3">
      <c r="A47" s="54" t="s">
        <v>76</v>
      </c>
      <c r="B47" s="54"/>
      <c r="C47" s="11"/>
    </row>
    <row r="48" spans="1:3">
      <c r="A48" s="54" t="s">
        <v>77</v>
      </c>
      <c r="B48" s="54"/>
      <c r="C48" s="11"/>
    </row>
    <row r="49" spans="1:3">
      <c r="A49" s="54" t="s">
        <v>78</v>
      </c>
      <c r="B49" s="54"/>
      <c r="C49" s="11"/>
    </row>
    <row r="50" spans="1:3">
      <c r="A50" s="54" t="s">
        <v>79</v>
      </c>
      <c r="B50" s="54"/>
      <c r="C50" s="11"/>
    </row>
    <row r="51" spans="1:3">
      <c r="A51" s="54" t="s">
        <v>80</v>
      </c>
      <c r="B51" s="54"/>
      <c r="C51" s="11"/>
    </row>
    <row r="52" spans="1:3">
      <c r="A52" s="54" t="s">
        <v>81</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6" zoomScaleNormal="100" workbookViewId="0">
      <selection activeCell="B36" sqref="B3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82</v>
      </c>
      <c r="B1" s="64"/>
      <c r="C1" s="64"/>
    </row>
    <row r="2" spans="1:6">
      <c r="A2" s="20" t="s">
        <v>38</v>
      </c>
      <c r="B2" s="72" t="s">
        <v>83</v>
      </c>
      <c r="C2" s="73"/>
    </row>
    <row r="3" spans="1:6">
      <c r="A3" s="21" t="s">
        <v>1</v>
      </c>
      <c r="B3" s="74" t="str">
        <f>'GENERALES NOTA 322'!B2:C2</f>
        <v>76001310501920240042600</v>
      </c>
      <c r="C3" s="74"/>
    </row>
    <row r="4" spans="1:6">
      <c r="A4" s="21" t="s">
        <v>3</v>
      </c>
      <c r="B4" s="74" t="str">
        <f>'GENERALES NOTA 322'!B3:C3</f>
        <v>019 LABORAL CIRCUITO CALI</v>
      </c>
      <c r="C4" s="74"/>
    </row>
    <row r="5" spans="1:6">
      <c r="A5" s="21" t="s">
        <v>5</v>
      </c>
      <c r="B5" s="74" t="str">
        <f>'GENERALES NOTA 322'!B4:C4</f>
        <v>COLFONDOS Y OTRO</v>
      </c>
      <c r="C5" s="74"/>
    </row>
    <row r="6" spans="1:6" ht="14.45" customHeight="1">
      <c r="A6" s="21" t="s">
        <v>7</v>
      </c>
      <c r="B6" s="74" t="str">
        <f>'GENERALES NOTA 322'!B5:C5</f>
        <v>GENY YOLANDA MARTINEZ MONCAYO. C.C: 41.791.134</v>
      </c>
      <c r="C6" s="74"/>
    </row>
    <row r="7" spans="1:6">
      <c r="A7" s="21" t="s">
        <v>9</v>
      </c>
      <c r="B7" s="74" t="str">
        <f>'GENERALES NOTA 322'!B6:C6</f>
        <v>DEMANDA DIRECTA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84</v>
      </c>
      <c r="C13" s="24"/>
    </row>
    <row r="14" spans="1:6">
      <c r="A14" s="75"/>
      <c r="B14" s="22" t="s">
        <v>85</v>
      </c>
      <c r="C14" s="24"/>
      <c r="E14" t="s">
        <v>86</v>
      </c>
      <c r="F14" s="17">
        <v>0.7</v>
      </c>
    </row>
    <row r="15" spans="1:6">
      <c r="A15" s="23" t="s">
        <v>87</v>
      </c>
      <c r="B15" s="72" t="s">
        <v>88</v>
      </c>
      <c r="C15" s="73"/>
    </row>
    <row r="16" spans="1:6" ht="15" customHeight="1">
      <c r="A16" s="21" t="s">
        <v>89</v>
      </c>
      <c r="B16" s="70" t="s">
        <v>90</v>
      </c>
      <c r="C16" s="71"/>
    </row>
    <row r="17" spans="1:3" ht="28.5" customHeight="1">
      <c r="A17" s="14" t="s">
        <v>91</v>
      </c>
      <c r="B17" s="80">
        <f>((C19+C20+C22+C23)-C26)*C25*C27</f>
        <v>0</v>
      </c>
      <c r="C17" s="80"/>
    </row>
    <row r="18" spans="1:3">
      <c r="A18" s="23" t="s">
        <v>92</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84</v>
      </c>
      <c r="C22" s="19">
        <v>0</v>
      </c>
    </row>
    <row r="23" spans="1:3" ht="45">
      <c r="A23" s="87"/>
      <c r="B23" s="22" t="s">
        <v>93</v>
      </c>
      <c r="C23" s="19">
        <v>0</v>
      </c>
    </row>
    <row r="24" spans="1:3">
      <c r="A24" s="87"/>
      <c r="B24" s="76" t="s">
        <v>94</v>
      </c>
      <c r="C24" s="77"/>
    </row>
    <row r="25" spans="1:3">
      <c r="A25" s="25"/>
      <c r="B25" s="22" t="s">
        <v>95</v>
      </c>
      <c r="C25" s="26">
        <v>0</v>
      </c>
    </row>
    <row r="26" spans="1:3">
      <c r="A26" s="27"/>
      <c r="B26" s="22" t="s">
        <v>42</v>
      </c>
      <c r="C26" s="28">
        <v>0</v>
      </c>
    </row>
    <row r="27" spans="1:3">
      <c r="A27" s="27"/>
      <c r="B27" s="22" t="s">
        <v>96</v>
      </c>
      <c r="C27" s="26">
        <v>0</v>
      </c>
    </row>
    <row r="28" spans="1:3">
      <c r="A28" s="18" t="s">
        <v>97</v>
      </c>
      <c r="B28" s="80">
        <f>IFERROR(B17*(VLOOKUP(B15,Hoja2!$G$1:$H$6,2,0)),16666)</f>
        <v>16666</v>
      </c>
      <c r="C28" s="80"/>
    </row>
    <row r="29" spans="1:3" ht="30.75">
      <c r="A29" s="21" t="s">
        <v>98</v>
      </c>
      <c r="B29" s="81" t="s">
        <v>99</v>
      </c>
      <c r="C29" s="82"/>
    </row>
    <row r="30" spans="1:3" ht="30.75">
      <c r="A30" s="21" t="s">
        <v>100</v>
      </c>
      <c r="B30" s="83" t="s">
        <v>101</v>
      </c>
      <c r="C30" s="84"/>
    </row>
    <row r="31" spans="1:3" ht="18.75">
      <c r="A31" s="29" t="s">
        <v>102</v>
      </c>
      <c r="B31" s="29"/>
      <c r="C31" s="29"/>
    </row>
    <row r="32" spans="1:3">
      <c r="A32" s="30" t="s">
        <v>103</v>
      </c>
      <c r="B32" s="85"/>
      <c r="C32" s="85"/>
    </row>
    <row r="33" spans="1:3">
      <c r="A33" s="30" t="s">
        <v>104</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105</v>
      </c>
      <c r="B1" s="64"/>
      <c r="C1" s="64"/>
    </row>
    <row r="2" spans="1:3" ht="17.100000000000001" customHeight="1">
      <c r="A2" s="13" t="s">
        <v>38</v>
      </c>
      <c r="B2" s="65" t="str">
        <f>'[2]AUTOS NOTA 321'!B2:C2</f>
        <v xml:space="preserve">SINIESTRO   LEGIS </v>
      </c>
      <c r="C2" s="66"/>
    </row>
    <row r="3" spans="1:3" ht="15.95" customHeight="1">
      <c r="A3" s="5" t="s">
        <v>1</v>
      </c>
      <c r="B3" s="38" t="str">
        <f>'GENERALES NOTA 322'!B2:C2</f>
        <v>76001310501920240042600</v>
      </c>
      <c r="C3" s="38"/>
    </row>
    <row r="4" spans="1:3">
      <c r="A4" s="5" t="s">
        <v>3</v>
      </c>
      <c r="B4" s="38" t="str">
        <f>'GENERALES NOTA 322'!B3:C3</f>
        <v>019 LABORAL CIRCUITO CALI</v>
      </c>
      <c r="C4" s="38"/>
    </row>
    <row r="5" spans="1:3" ht="29.1" customHeight="1">
      <c r="A5" s="5" t="s">
        <v>5</v>
      </c>
      <c r="B5" s="38" t="str">
        <f>'GENERALES NOTA 322'!B4:C4</f>
        <v>COLFONDOS Y OTRO</v>
      </c>
      <c r="C5" s="38"/>
    </row>
    <row r="6" spans="1:3">
      <c r="A6" s="5" t="s">
        <v>7</v>
      </c>
      <c r="B6" s="38" t="str">
        <f>'GENERALES NOTA 322'!B5:C5</f>
        <v>GENY YOLANDA MARTINEZ MONCAYO. C.C: 41.791.134</v>
      </c>
      <c r="C6" s="38"/>
    </row>
    <row r="7" spans="1:3" ht="43.5" customHeight="1">
      <c r="A7" s="5" t="s">
        <v>9</v>
      </c>
      <c r="B7" s="38" t="str">
        <f>'GENERALES NOTA 322'!B6:C6</f>
        <v>DEMANDA DIRECTA</v>
      </c>
      <c r="C7" s="38"/>
    </row>
    <row r="8" spans="1:3">
      <c r="A8" s="5" t="s">
        <v>106</v>
      </c>
      <c r="B8" s="38"/>
      <c r="C8" s="38"/>
    </row>
    <row r="9" spans="1:3">
      <c r="A9" s="15" t="s">
        <v>92</v>
      </c>
      <c r="B9" s="88"/>
      <c r="C9" s="88"/>
    </row>
    <row r="10" spans="1:3">
      <c r="A10" s="15" t="s">
        <v>107</v>
      </c>
      <c r="B10" s="38"/>
      <c r="C10" s="38"/>
    </row>
    <row r="11" spans="1:3" ht="30">
      <c r="A11" s="15" t="s">
        <v>108</v>
      </c>
      <c r="B11" s="89"/>
      <c r="C11" s="55"/>
    </row>
    <row r="12" spans="1:3" ht="60">
      <c r="A12" s="5" t="s">
        <v>109</v>
      </c>
      <c r="B12" s="38"/>
      <c r="C12" s="38"/>
    </row>
    <row r="13" spans="1:3" ht="60">
      <c r="A13" s="5" t="s">
        <v>110</v>
      </c>
      <c r="B13" s="38"/>
      <c r="C13" s="38"/>
    </row>
    <row r="14" spans="1:3">
      <c r="A14" s="5" t="s">
        <v>111</v>
      </c>
      <c r="B14" s="11"/>
      <c r="C14" s="11"/>
    </row>
    <row r="15" spans="1:3">
      <c r="A15" s="15" t="s">
        <v>112</v>
      </c>
      <c r="B15" s="38"/>
      <c r="C15" s="38"/>
    </row>
    <row r="16" spans="1:3">
      <c r="A16" s="11" t="s">
        <v>113</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114</v>
      </c>
    </row>
    <row r="2" spans="1:1">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43</v>
      </c>
      <c r="B1" t="s">
        <v>116</v>
      </c>
      <c r="C1" s="8" t="s">
        <v>47</v>
      </c>
      <c r="D1" s="8" t="s">
        <v>51</v>
      </c>
      <c r="E1" s="3" t="s">
        <v>52</v>
      </c>
      <c r="F1" s="2" t="s">
        <v>86</v>
      </c>
      <c r="G1" s="2" t="s">
        <v>117</v>
      </c>
      <c r="H1" s="4">
        <v>0.7</v>
      </c>
      <c r="I1" t="s">
        <v>118</v>
      </c>
      <c r="J1" t="s">
        <v>119</v>
      </c>
      <c r="L1" t="s">
        <v>120</v>
      </c>
    </row>
    <row r="2" spans="1:12">
      <c r="A2" t="s">
        <v>121</v>
      </c>
      <c r="B2" t="s">
        <v>115</v>
      </c>
      <c r="C2" t="s">
        <v>122</v>
      </c>
      <c r="D2" s="2" t="s">
        <v>123</v>
      </c>
      <c r="E2" s="1" t="s">
        <v>124</v>
      </c>
      <c r="F2" s="2" t="s">
        <v>88</v>
      </c>
      <c r="G2" s="2" t="s">
        <v>125</v>
      </c>
      <c r="H2" s="4">
        <v>0.25</v>
      </c>
      <c r="I2" t="s">
        <v>126</v>
      </c>
      <c r="J2" t="s">
        <v>127</v>
      </c>
      <c r="L2" t="s">
        <v>10</v>
      </c>
    </row>
    <row r="3" spans="1:12">
      <c r="A3" t="s">
        <v>128</v>
      </c>
      <c r="C3" t="s">
        <v>129</v>
      </c>
      <c r="D3" s="2" t="s">
        <v>130</v>
      </c>
      <c r="E3" s="1" t="s">
        <v>131</v>
      </c>
      <c r="F3" s="2" t="s">
        <v>132</v>
      </c>
      <c r="G3" s="2" t="s">
        <v>133</v>
      </c>
      <c r="H3" s="4">
        <v>0.55000000000000004</v>
      </c>
      <c r="I3" t="s">
        <v>134</v>
      </c>
      <c r="J3" t="s">
        <v>135</v>
      </c>
    </row>
    <row r="4" spans="1:12">
      <c r="A4" t="s">
        <v>136</v>
      </c>
      <c r="C4" t="s">
        <v>137</v>
      </c>
      <c r="E4" s="1" t="s">
        <v>138</v>
      </c>
      <c r="G4" s="2" t="s">
        <v>139</v>
      </c>
      <c r="H4" s="4">
        <v>0.15</v>
      </c>
      <c r="I4" t="s">
        <v>140</v>
      </c>
      <c r="J4" t="s">
        <v>141</v>
      </c>
    </row>
    <row r="5" spans="1:12">
      <c r="A5" t="s">
        <v>142</v>
      </c>
      <c r="E5" s="1" t="s">
        <v>143</v>
      </c>
      <c r="G5" s="2" t="s">
        <v>144</v>
      </c>
      <c r="H5" s="4">
        <v>0.7</v>
      </c>
      <c r="I5" t="s">
        <v>145</v>
      </c>
      <c r="J5" t="s">
        <v>146</v>
      </c>
    </row>
    <row r="6" spans="1:12">
      <c r="E6" s="1" t="s">
        <v>147</v>
      </c>
      <c r="G6" s="2" t="s">
        <v>148</v>
      </c>
      <c r="H6" s="4">
        <v>0.3</v>
      </c>
      <c r="J6" t="s">
        <v>149</v>
      </c>
    </row>
    <row r="7" spans="1:12">
      <c r="E7" s="1" t="s">
        <v>150</v>
      </c>
      <c r="G7" s="2" t="s">
        <v>88</v>
      </c>
    </row>
    <row r="8" spans="1:12">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2025-04-01T20:29:38Z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