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Gonzalo_ab\Downloads\"/>
    </mc:Choice>
  </mc:AlternateContent>
  <bookViews>
    <workbookView xWindow="0" yWindow="0" windowWidth="23040" windowHeight="9252"/>
  </bookViews>
  <sheets>
    <sheet name="GENERALES NOTA 322" sheetId="5" r:id="rId1"/>
    <sheet name="GENERALES NOTA 321" sheetId="10" r:id="rId2"/>
    <sheet name="GENERALES  NOTA 324 -478" sheetId="11" r:id="rId3"/>
    <sheet name="GENERALES NOTA 325" sheetId="14" r:id="rId4"/>
    <sheet name="CONCEPTO DE CONCILIACIÓN 330 " sheetId="17" r:id="rId5"/>
    <sheet name="CAMBIO DE CONTINGENCIA 423" sheetId="18" r:id="rId6"/>
    <sheet name="Hoja1" sheetId="15" state="hidden" r:id="rId7"/>
    <sheet name="Hoja2" sheetId="6" state="hidden" r:id="rId8"/>
  </sheets>
  <externalReferences>
    <externalReference r:id="rId9"/>
  </externalReferences>
  <definedNames>
    <definedName name="Posición">[1]Hoja1!$S$3:$S$4</definedName>
    <definedName name="Probabilidad">[1]Parametros!$A$3:$A$5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8" l="1"/>
  <c r="B2" i="17"/>
  <c r="B2" i="14"/>
  <c r="B16" i="18"/>
  <c r="B27" i="18" s="1"/>
  <c r="B8" i="18"/>
  <c r="H20" i="17"/>
  <c r="H22" i="17" s="1"/>
  <c r="H24" i="17" s="1"/>
  <c r="G20" i="17"/>
  <c r="G22" i="17" s="1"/>
  <c r="G24" i="17" s="1"/>
  <c r="F20" i="17"/>
  <c r="F22" i="17" s="1"/>
  <c r="F24" i="17" s="1"/>
  <c r="E20" i="17"/>
  <c r="E22" i="17" s="1"/>
  <c r="E24" i="17" s="1"/>
  <c r="D20" i="17"/>
  <c r="D22" i="17" s="1"/>
  <c r="D24" i="17" s="1"/>
  <c r="H19" i="17"/>
  <c r="H21" i="17" s="1"/>
  <c r="H23" i="17" s="1"/>
  <c r="G19" i="17"/>
  <c r="G21" i="17" s="1"/>
  <c r="G23" i="17" s="1"/>
  <c r="F19" i="17"/>
  <c r="F21" i="17" s="1"/>
  <c r="F23" i="17" s="1"/>
  <c r="E19" i="17"/>
  <c r="E21" i="17" s="1"/>
  <c r="E23" i="17" s="1"/>
  <c r="D19" i="17"/>
  <c r="D21" i="17" s="1"/>
  <c r="D23" i="17" s="1"/>
  <c r="B6" i="11"/>
  <c r="B2" i="11"/>
  <c r="D34" i="5"/>
  <c r="D35" i="5"/>
  <c r="B8" i="17"/>
  <c r="B7" i="18"/>
  <c r="B6" i="18"/>
  <c r="B5" i="18"/>
  <c r="B4" i="18"/>
  <c r="B3" i="18"/>
  <c r="B7" i="17"/>
  <c r="B6" i="17"/>
  <c r="B5" i="17"/>
  <c r="B4" i="17"/>
  <c r="B3" i="17"/>
  <c r="B17" i="11"/>
  <c r="C11" i="11"/>
  <c r="C10" i="11"/>
  <c r="B7" i="10"/>
  <c r="B7" i="11" s="1"/>
  <c r="B7" i="14"/>
  <c r="B6" i="14"/>
  <c r="B5" i="14"/>
  <c r="B4" i="14"/>
  <c r="B3" i="14"/>
  <c r="B15" i="5"/>
  <c r="B8" i="11" s="1"/>
  <c r="B4" i="10"/>
  <c r="B4" i="11" s="1"/>
  <c r="B5" i="10"/>
  <c r="B5" i="11" s="1"/>
  <c r="B6" i="10"/>
  <c r="B3" i="10"/>
  <c r="B3" i="11" s="1"/>
  <c r="B28" i="11" l="1"/>
  <c r="B9" i="17"/>
</calcChain>
</file>

<file path=xl/sharedStrings.xml><?xml version="1.0" encoding="utf-8"?>
<sst xmlns="http://schemas.openxmlformats.org/spreadsheetml/2006/main" count="269" uniqueCount="193">
  <si>
    <t>SOLICITUD DE ANTECEDENTES -ABOGADO EXTERNO-</t>
  </si>
  <si>
    <t>RADICADO(23 DIGITOS)</t>
  </si>
  <si>
    <t>JUZGADO</t>
  </si>
  <si>
    <t>DEMANDADO</t>
  </si>
  <si>
    <t xml:space="preserve">DEMANDANTE </t>
  </si>
  <si>
    <t>TIPO DE VINCULACION COMPAÑÍA</t>
  </si>
  <si>
    <t>LLAMADA EN GARANTIA</t>
  </si>
  <si>
    <t>NOMBRE DE LESIONADO O MUERTO (S)</t>
  </si>
  <si>
    <t>FECHA DE LOS HECHOS</t>
  </si>
  <si>
    <t>FECHA DE SOLICITUD AUDIENCIA PREJUDICIAL</t>
  </si>
  <si>
    <t>FECHA DE AUDIENCIA PREJUDICIAL</t>
  </si>
  <si>
    <t>AMPARO A AFECTAR</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</si>
  <si>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</si>
  <si>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</si>
  <si>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PERJUICIOS RECLAMADOS  (EN PESOS NO EN SMMLV)</t>
  </si>
  <si>
    <t>Patrimoniales</t>
  </si>
  <si>
    <t>Lucro Cesante</t>
  </si>
  <si>
    <t>Daño Emergente</t>
  </si>
  <si>
    <t>Extrapatrimoniales</t>
  </si>
  <si>
    <t>DAÑOS MATERIALES</t>
  </si>
  <si>
    <t>ASEGURADO</t>
  </si>
  <si>
    <t>NIT ASEGURADO</t>
  </si>
  <si>
    <t xml:space="preserve">NO. PÓLIZA VINCULADA (LAS QUE SE NECESITE SOLICITAR). </t>
  </si>
  <si>
    <t>FECHA DE ASIGNACIÓN</t>
  </si>
  <si>
    <t>FECHA DE NOTIFICACIÓN</t>
  </si>
  <si>
    <t xml:space="preserve">FECHA DE CONTESTACION </t>
  </si>
  <si>
    <t>REMISION DE ANTECEDENTES - ABOGADO INTERNO-</t>
  </si>
  <si>
    <t>SINIESTRO - APLICATIVO</t>
  </si>
  <si>
    <t>SINIESTRO   APL</t>
  </si>
  <si>
    <t>Radicado(23 digitos)</t>
  </si>
  <si>
    <t>Juzgado</t>
  </si>
  <si>
    <t>Demandado</t>
  </si>
  <si>
    <t xml:space="preserve">Demandante </t>
  </si>
  <si>
    <t>Tipo de vinculacion compañía</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</si>
  <si>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</si>
  <si>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</si>
  <si>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</si>
  <si>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</si>
  <si>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</si>
  <si>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</si>
  <si>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</si>
  <si>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</si>
  <si>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</si>
  <si>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</si>
  <si>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</si>
  <si>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</si>
  <si>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</si>
  <si>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</si>
  <si>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</si>
  <si>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</si>
  <si>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</si>
  <si>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</si>
  <si>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</si>
  <si>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</si>
  <si>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VISTO BUENO OUTSOUCING</t>
  </si>
  <si>
    <t xml:space="preserve">CONTINGENCIA </t>
  </si>
  <si>
    <t>COMENTARIOS CLASIFICACIÓN Y VALOR CONTINGENCIA</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</si>
  <si>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</si>
  <si>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</si>
  <si>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</si>
  <si>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</si>
  <si>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</si>
  <si>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</si>
  <si>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</si>
  <si>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</si>
  <si>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</si>
  <si>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</si>
  <si>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</si>
  <si>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</si>
  <si>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</si>
  <si>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</si>
  <si>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</si>
  <si>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</si>
  <si>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</si>
  <si>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</si>
  <si>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</si>
  <si>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</si>
  <si>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de las pretensiones totales de la demanda (en pesos no en SMMLV)</t>
  </si>
  <si>
    <t>Perjuicios reclamados  (en pesos no en SMMLV)</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</si>
  <si>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</si>
  <si>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</si>
  <si>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</si>
  <si>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</si>
  <si>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</si>
  <si>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</si>
  <si>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</si>
  <si>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</si>
  <si>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</si>
  <si>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</si>
  <si>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</si>
  <si>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</si>
  <si>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</si>
  <si>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</si>
  <si>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</si>
  <si>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</si>
  <si>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</si>
  <si>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</si>
  <si>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</si>
  <si>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</si>
  <si>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</si>
  <si>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NO</t>
  </si>
  <si>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</si>
  <si>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</si>
  <si>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</si>
  <si>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</si>
  <si>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pruabas;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</si>
  <si>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</si>
  <si>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</si>
  <si>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</si>
  <si>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</si>
  <si>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</si>
  <si>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</si>
  <si>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</si>
  <si>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</si>
  <si>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</si>
  <si>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</si>
  <si>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</si>
  <si>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</si>
  <si>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</si>
  <si>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INFORME ABOGADO INTERNO</t>
  </si>
  <si>
    <t>CONTINGENCIA</t>
  </si>
  <si>
    <t>RESERVA 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</si>
  <si>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</si>
  <si>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</si>
  <si>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</si>
  <si>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</si>
  <si>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</si>
  <si>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CONCEPTO DE CONCILIACIÓN 330 </t>
  </si>
  <si>
    <t xml:space="preserve">SUMA SOLICITADA </t>
  </si>
  <si>
    <t>COMENTARIOS ABOGADO EXTERNO</t>
  </si>
  <si>
    <t>AUTORIZACIÓN COMPAÑÍA SUMA</t>
  </si>
  <si>
    <t xml:space="preserve">AUTORIZACIÓN COMPAÑÍA COMENTARIOS </t>
  </si>
  <si>
    <t>CAMBIO CONTINGENCIA PJ</t>
  </si>
  <si>
    <t xml:space="preserve">CONTINGENCIA ACTUAL </t>
  </si>
  <si>
    <t xml:space="preserve">CAMBIO DE CONTINGENCIA </t>
  </si>
  <si>
    <t xml:space="preserve">COMENTARIOS CAMBIO DE CONTINGENCIA </t>
  </si>
  <si>
    <t xml:space="preserve">ACTUALIZACION DE CONTINGENCIA  </t>
  </si>
  <si>
    <t>COMENTARIO Y MOTIVO DE ACTUALIZACIÓN DE CONTINGENCIA</t>
  </si>
  <si>
    <t xml:space="preserve">SI </t>
  </si>
  <si>
    <t>SI</t>
  </si>
  <si>
    <t>PROBABLE GENERALES</t>
  </si>
  <si>
    <t xml:space="preserve">Situcion Laboral </t>
  </si>
  <si>
    <t>Acompañante motorista</t>
  </si>
  <si>
    <t xml:space="preserve">PROBABLE </t>
  </si>
  <si>
    <t>OCURRENCIA</t>
  </si>
  <si>
    <t>CEDIDO</t>
  </si>
  <si>
    <t>FACULTATIVO</t>
  </si>
  <si>
    <t xml:space="preserve">Objetado por la Compañía </t>
  </si>
  <si>
    <t>EVENTUAL GENERALES</t>
  </si>
  <si>
    <t xml:space="preserve">Ocupado-trabajador cuenta ajena </t>
  </si>
  <si>
    <t xml:space="preserve">Ciclista </t>
  </si>
  <si>
    <t>DEMANDA DIRECTA</t>
  </si>
  <si>
    <t xml:space="preserve">EVENTUAL </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</si>
  <si>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</si>
  <si>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</si>
  <si>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</si>
  <si>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</si>
  <si>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</si>
  <si>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</si>
  <si>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</si>
  <si>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</si>
  <si>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</si>
  <si>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</si>
  <si>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</si>
  <si>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</si>
  <si>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</si>
  <si>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</si>
  <si>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</si>
  <si>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</si>
  <si>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</si>
  <si>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</si>
  <si>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</si>
  <si>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</si>
  <si>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</si>
  <si>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</si>
  <si>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</si>
  <si>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</si>
  <si>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JOSE GABRIEL PEREZ PEREZ (PRESUNTA VÍCTIMA DIRECTA)</t>
  </si>
  <si>
    <t>LA ALCALDIA SILVANIA - EMPRESA DE ACUEDUCTO, ALCANTARILLADO Y ASEO DE SILVANIA S.A. E.S.P. EMPUSILVANIA</t>
  </si>
  <si>
    <t>17 de enero de 2023</t>
  </si>
  <si>
    <t>2 de noviembre de 2022</t>
  </si>
  <si>
    <t>El demandante adquirió un lote ubicado en el Conjunto Residencial Sasipa y una vez obtuvo licencia de construcción otorgada mediante Resolución 4207 del 20 de diciembre de 2018 procedió a realizar la construcción de una vivienda destinada a su habitación en dicho lote. En el mismo sector, ante la ausencia de un sistema eficiente de alcantarillado y el consecuente mal manejo de las aguas, ocurrió una remoción en masa de la tierra que ha generado graves afectaciones estructurales, grietas y una gran inclinación, motivo por el cual mediante visita realizada el 13 de julio de 2020 la UNIDAD ADMINISTRATIVA ESPECIAL PARA LA GESTIÓN DEL RIESGO determinó que el terreno es de alto riesgo; De conformidad con lo anterior se radicó una acción de tutela que ordenó al municipio realizar las obras de mitigación pertinentes sin que hasta la fecha de radicación de la demanda las haya realizado efectivamente.</t>
  </si>
  <si>
    <t>13 de julio de 2020</t>
  </si>
  <si>
    <t>JOSE GABRIEL PEREZ PEREZ</t>
  </si>
  <si>
    <t>25307333300320230001400</t>
  </si>
  <si>
    <t>VÍA 40 EXPRESS S.A.S.</t>
  </si>
  <si>
    <t>JUZGADO TERCERO ADMINISTRATIVO ORAL DEL CIRCUITO DE GIRARDOT</t>
  </si>
  <si>
    <t>901.009.478-6</t>
  </si>
  <si>
    <t>3 de marzo de 2025</t>
  </si>
  <si>
    <t>14 de marzo de 2025</t>
  </si>
  <si>
    <t>26 de marzo de 2025</t>
  </si>
  <si>
    <t>No tenemos acceso a la contestación a la demanda y al llamamiento en garantía del asegurado. Ya se pidió acceso al expediente digital y se le envío una solicitud al asegurado, por correo, para que remita esas piezas y nos permitan identificar el No. de la Póliza por la cual fue vinculada la compañía.</t>
  </si>
  <si>
    <t>No es posible determinarlo en este momento. Se complementará.</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</si>
</sst>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 #,##0_-;\-&quot;$&quot;\ * #,##0_-;_-&quot;$&quot;\ * &quot;-&quot;_-;_-@_-"/>
    <numFmt numFmtId="44" formatCode="_-&quot;$&quot;\ * #,##0.00_-;\-&quot;$&quot;\ * #,##0.00_-;_-&quot;$&quot;\ * &quot;-&quot;??_-;_-@_-"/>
    <numFmt numFmtId="164" formatCode="_-&quot;$&quot;\ * #,##0_-;\-&quot;$&quot;\ * #,##0_-;_-&quot;$&quot;\ * &quot;-&quot;??_-;_-@_-"/>
    <numFmt numFmtId="165" formatCode="&quot;$&quot;\ #,##0"/>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b/>
      <sz val="20"/>
      <color theme="0"/>
      <name val="Calibri"/>
      <family val="2"/>
      <scheme val="minor"/>
    </font>
    <font>
      <b/>
      <sz val="10"/>
      <color theme="0"/>
      <name val="Century Gothic"/>
      <family val="2"/>
    </font>
    <font>
      <sz val="10"/>
      <color theme="1"/>
      <name val="Century Gothic"/>
      <family val="2"/>
    </font>
    <font>
      <b/>
      <sz val="10"/>
      <color theme="1"/>
      <name val="Century Gothic"/>
      <family val="2"/>
    </font>
    <font>
      <sz val="1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04">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2" fillId="0" borderId="2" xfId="0" applyFont="1" applyBorder="1" applyAlignment="1">
      <alignment horizontal="justify" vertical="top"/>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xf>
    <xf numFmtId="0" fontId="0" fillId="0" borderId="9" xfId="0" applyBorder="1" applyAlignment="1" applyProtection="1">
      <alignment horizontal="justify" vertical="top"/>
      <protection locked="0"/>
    </xf>
    <xf numFmtId="9" fontId="0" fillId="0" borderId="9" xfId="2" applyFont="1" applyBorder="1" applyAlignment="1" applyProtection="1">
      <alignment horizontal="center" vertical="top"/>
      <protection locked="0"/>
    </xf>
    <xf numFmtId="0" fontId="5" fillId="2" borderId="1" xfId="0" applyFont="1" applyFill="1" applyBorder="1" applyAlignment="1">
      <alignment horizontal="justify" vertical="top"/>
    </xf>
    <xf numFmtId="0" fontId="4" fillId="2" borderId="1" xfId="0" applyFont="1" applyFill="1" applyBorder="1" applyAlignment="1">
      <alignment horizontal="justify" vertical="center"/>
    </xf>
    <xf numFmtId="0" fontId="0" fillId="0" borderId="2" xfId="0" applyBorder="1" applyAlignment="1">
      <alignment horizontal="justify" vertical="top" wrapText="1"/>
    </xf>
    <xf numFmtId="0" fontId="0" fillId="0" borderId="3" xfId="0" applyBorder="1" applyAlignment="1">
      <alignment horizontal="justify" vertical="top" wrapText="1"/>
    </xf>
    <xf numFmtId="0" fontId="7" fillId="2" borderId="0" xfId="0" applyFont="1" applyFill="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1"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0" fontId="0" fillId="0" borderId="2" xfId="0" applyBorder="1" applyAlignment="1">
      <alignment horizontal="center" vertical="top"/>
    </xf>
    <xf numFmtId="0" fontId="0" fillId="0" borderId="3" xfId="0" applyBorder="1" applyAlignment="1">
      <alignment horizontal="center"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7" fillId="2" borderId="4" xfId="0" applyFont="1" applyFill="1" applyBorder="1" applyAlignment="1">
      <alignment horizontal="center" vertical="top"/>
    </xf>
    <xf numFmtId="0" fontId="2" fillId="0" borderId="2" xfId="0" applyFont="1"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2" xfId="0" applyBorder="1" applyAlignment="1" applyProtection="1">
      <alignment horizontal="justify" vertical="top"/>
      <protection locked="0"/>
    </xf>
    <xf numFmtId="0" fontId="0" fillId="0" borderId="11" xfId="0" applyBorder="1" applyAlignment="1" applyProtection="1">
      <alignment horizontal="justify" vertical="top"/>
      <protection locked="0"/>
    </xf>
    <xf numFmtId="0" fontId="7" fillId="2" borderId="11" xfId="0" applyFont="1" applyFill="1" applyBorder="1" applyAlignment="1" applyProtection="1">
      <alignment horizontal="center" vertical="top"/>
      <protection locked="0"/>
    </xf>
    <xf numFmtId="0" fontId="11"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7" borderId="5" xfId="0" applyFill="1" applyBorder="1" applyAlignment="1" applyProtection="1">
      <alignment horizontal="left" vertical="top" wrapText="1"/>
      <protection locked="0"/>
    </xf>
    <xf numFmtId="0" fontId="0" fillId="7"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1" xfId="0" applyBorder="1" applyAlignment="1" applyProtection="1">
      <alignment horizontal="justify" vertical="top" wrapText="1"/>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1" xfId="3" applyNumberFormat="1" applyFont="1" applyFill="1" applyBorder="1" applyAlignment="1">
      <alignment horizontal="justify" vertical="top"/>
    </xf>
    <xf numFmtId="0" fontId="0" fillId="0" borderId="1" xfId="0" applyBorder="1" applyAlignment="1">
      <alignment horizontal="center" vertical="top" wrapText="1"/>
    </xf>
    <xf numFmtId="165" fontId="0" fillId="5" borderId="1" xfId="1" applyNumberFormat="1" applyFont="1" applyFill="1" applyBorder="1" applyAlignment="1">
      <alignment horizontal="justify" vertical="top"/>
    </xf>
    <xf numFmtId="165" fontId="0" fillId="5" borderId="1" xfId="3" applyNumberFormat="1" applyFont="1" applyFill="1" applyBorder="1" applyAlignment="1">
      <alignment horizontal="center"/>
    </xf>
    <xf numFmtId="0" fontId="0" fillId="5" borderId="1" xfId="0" applyFill="1" applyBorder="1" applyAlignment="1">
      <alignment horizontal="justify" vertical="top"/>
    </xf>
    <xf numFmtId="0" fontId="3" fillId="2" borderId="4" xfId="0" applyFont="1" applyFill="1" applyBorder="1" applyAlignment="1">
      <alignment horizontal="center" vertical="top"/>
    </xf>
    <xf numFmtId="42" fontId="0" fillId="5" borderId="1" xfId="1" applyFont="1" applyFill="1" applyBorder="1" applyAlignment="1">
      <alignment horizontal="center" vertical="top"/>
    </xf>
    <xf numFmtId="0" fontId="0" fillId="7" borderId="1" xfId="0" applyFill="1" applyBorder="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2" tint="-0.749992370372631"/>
  </sheetPr>
  <dimension ref="A1:D35"/>
  <sheetViews>
    <sheetView tabSelected="1" topLeftCell="B9" zoomScale="80" zoomScaleNormal="80" workbookViewId="0">
      <selection activeCell="B9" sqref="B9:C9"/>
    </sheetView>
  </sheetViews>
  <sheetFormatPr baseColWidth="10" defaultColWidth="0" defaultRowHeight="14.4" x14ac:dyDescent="0.3"/>
  <cols>
    <col min="1" max="1" width="92.6640625" style="7" customWidth="1"/>
    <col min="2" max="2" width="63.88671875" style="7" customWidth="1"/>
    <col min="3" max="3" width="75.109375" style="7" customWidth="1"/>
    <col min="4" max="16384" width="11.44140625" style="2" hidden="1"/>
  </cols>
  <sheetData>
    <row r="1" spans="1:3" ht="28.5" customHeight="1" x14ac:dyDescent="0.3">
      <c r="A1" s="45" t="s">
        <v>0</v>
      </c>
      <c r="B1" s="45"/>
      <c r="C1" s="45"/>
    </row>
    <row r="2" spans="1:3" x14ac:dyDescent="0.3">
      <c r="A2" s="5" t="s">
        <v>1</v>
      </c>
      <c r="B2" s="48" t="s">
        <v>184</v>
      </c>
      <c r="C2" s="49"/>
    </row>
    <row r="3" spans="1:3" x14ac:dyDescent="0.3">
      <c r="A3" s="5" t="s">
        <v>2</v>
      </c>
      <c r="B3" s="46" t="s">
        <v>186</v>
      </c>
      <c r="C3" s="47"/>
    </row>
    <row r="4" spans="1:3" x14ac:dyDescent="0.3">
      <c r="A4" s="5" t="s">
        <v>3</v>
      </c>
      <c r="B4" s="46" t="s">
        <v>178</v>
      </c>
      <c r="C4" s="47"/>
    </row>
    <row r="5" spans="1:3" ht="14.4" customHeight="1" x14ac:dyDescent="0.3">
      <c r="A5" s="5" t="s">
        <v>4</v>
      </c>
      <c r="B5" s="46" t="s">
        <v>177</v>
      </c>
      <c r="C5" s="47"/>
    </row>
    <row r="6" spans="1:3" x14ac:dyDescent="0.3">
      <c r="A6" s="5" t="s">
        <v>5</v>
      </c>
      <c r="B6" s="50" t="s">
        <v>6</v>
      </c>
      <c r="C6" s="50"/>
    </row>
    <row r="7" spans="1:3" x14ac:dyDescent="0.3">
      <c r="A7" s="5" t="s">
        <v>7</v>
      </c>
      <c r="B7" s="46" t="s">
        <v>183</v>
      </c>
      <c r="C7" s="47"/>
    </row>
    <row r="8" spans="1:3" x14ac:dyDescent="0.3">
      <c r="A8" s="5" t="s">
        <v>8</v>
      </c>
      <c r="B8" s="43" t="s">
        <v>182</v>
      </c>
      <c r="C8" s="44"/>
    </row>
    <row r="9" spans="1:3" x14ac:dyDescent="0.3">
      <c r="A9" s="5" t="s">
        <v>9</v>
      </c>
      <c r="B9" s="43" t="s">
        <v>180</v>
      </c>
      <c r="C9" s="44"/>
    </row>
    <row r="10" spans="1:3" x14ac:dyDescent="0.3">
      <c r="A10" s="5" t="s">
        <v>10</v>
      </c>
      <c r="B10" s="43" t="s">
        <v>179</v>
      </c>
      <c r="C10" s="44"/>
    </row>
    <row r="11" spans="1:3" ht="23.25" customHeight="1" x14ac:dyDescent="0.3">
      <c r="A11" s="5" t="s">
        <v>11</v>
      </c>
      <c r="B11" s="43" t="s">
        <v>192</v>
      </c>
      <c r="C11" s="44"/>
    </row>
    <row r="12" spans="1:3" x14ac:dyDescent="0.3">
      <c r="A12" s="52" t="s">
        <v>12</v>
      </c>
      <c r="B12" s="50" t="s">
        <v>181</v>
      </c>
      <c r="C12" s="50"/>
    </row>
    <row r="13" spans="1:3" ht="30" customHeight="1" x14ac:dyDescent="0.3">
      <c r="A13" s="52"/>
      <c r="B13" s="50"/>
      <c r="C13" s="50"/>
    </row>
    <row r="14" spans="1:3" ht="73.5" customHeight="1" x14ac:dyDescent="0.3">
      <c r="A14" s="52"/>
      <c r="B14" s="50"/>
      <c r="C14" s="50"/>
    </row>
    <row r="15" spans="1:3" x14ac:dyDescent="0.3">
      <c r="A15" s="5" t="s">
        <v>13</v>
      </c>
      <c r="B15" s="55">
        <f>SUM(C17,C18,C20,C21,C23)</f>
        <v>921588955</v>
      </c>
      <c r="C15" s="56"/>
    </row>
    <row r="16" spans="1:3" ht="33.75" customHeight="1" x14ac:dyDescent="0.3">
      <c r="A16" s="57" t="s">
        <v>14</v>
      </c>
      <c r="B16" s="58" t="s">
        <v>15</v>
      </c>
      <c r="C16" s="58"/>
    </row>
    <row r="17" spans="1:3" ht="33.75" customHeight="1" x14ac:dyDescent="0.3">
      <c r="A17" s="57"/>
      <c r="B17" s="11" t="s">
        <v>16</v>
      </c>
      <c r="C17" s="6">
        <v>220358000</v>
      </c>
    </row>
    <row r="18" spans="1:3" ht="33.75" customHeight="1" x14ac:dyDescent="0.3">
      <c r="A18" s="57"/>
      <c r="B18" s="11" t="s">
        <v>17</v>
      </c>
      <c r="C18" s="6">
        <v>701230955</v>
      </c>
    </row>
    <row r="19" spans="1:3" x14ac:dyDescent="0.3">
      <c r="A19" s="57"/>
      <c r="B19" s="59" t="s">
        <v>18</v>
      </c>
      <c r="C19" s="60"/>
    </row>
    <row r="20" spans="1:3" x14ac:dyDescent="0.3">
      <c r="A20" s="57"/>
      <c r="B20" s="11"/>
      <c r="C20" s="6"/>
    </row>
    <row r="21" spans="1:3" x14ac:dyDescent="0.3">
      <c r="A21" s="57"/>
      <c r="B21" s="11"/>
      <c r="C21" s="6"/>
    </row>
    <row r="22" spans="1:3" x14ac:dyDescent="0.3">
      <c r="A22" s="57"/>
      <c r="B22" s="59" t="s">
        <v>19</v>
      </c>
      <c r="C22" s="60"/>
    </row>
    <row r="23" spans="1:3" x14ac:dyDescent="0.3">
      <c r="A23" s="57"/>
      <c r="B23" s="11"/>
      <c r="C23" s="16"/>
    </row>
    <row r="24" spans="1:3" x14ac:dyDescent="0.3">
      <c r="A24" s="5" t="s">
        <v>20</v>
      </c>
      <c r="B24" s="50" t="s">
        <v>185</v>
      </c>
      <c r="C24" s="50"/>
    </row>
    <row r="25" spans="1:3" x14ac:dyDescent="0.3">
      <c r="A25" s="5" t="s">
        <v>21</v>
      </c>
      <c r="B25" s="50" t="s">
        <v>187</v>
      </c>
      <c r="C25" s="50"/>
    </row>
    <row r="26" spans="1:3" x14ac:dyDescent="0.3">
      <c r="A26" s="5" t="s">
        <v>22</v>
      </c>
      <c r="B26" s="50" t="s">
        <v>191</v>
      </c>
      <c r="C26" s="50"/>
    </row>
    <row r="27" spans="1:3" x14ac:dyDescent="0.3">
      <c r="A27" s="5" t="s">
        <v>23</v>
      </c>
      <c r="B27" s="53" t="s">
        <v>189</v>
      </c>
      <c r="C27" s="54"/>
    </row>
    <row r="28" spans="1:3" x14ac:dyDescent="0.3">
      <c r="A28" s="5" t="s">
        <v>24</v>
      </c>
      <c r="B28" s="51" t="s">
        <v>188</v>
      </c>
      <c r="C28" s="51"/>
    </row>
    <row r="29" spans="1:3" x14ac:dyDescent="0.3">
      <c r="A29" s="5" t="s">
        <v>25</v>
      </c>
      <c r="B29" s="50" t="s">
        <v>190</v>
      </c>
      <c r="C29" s="50"/>
    </row>
    <row r="34" spans="4:4" x14ac:dyDescent="0.3">
      <c r="D34" s="2" t="str">
        <f t="shared" ref="D34:D35" si="0">UPPER(A34)</f>
        <v/>
      </c>
    </row>
    <row r="35" spans="4:4" x14ac:dyDescent="0.3">
      <c r="D35" s="2" t="str">
        <f t="shared" si="0"/>
        <v/>
      </c>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2" tint="-0.749992370372631"/>
  </sheetPr>
  <dimension ref="A1:C53"/>
  <sheetViews>
    <sheetView topLeftCell="A3" zoomScaleNormal="100" workbookViewId="0">
      <selection activeCell="B7" sqref="B7:C7"/>
    </sheetView>
  </sheetViews>
  <sheetFormatPr baseColWidth="10" defaultColWidth="0" defaultRowHeight="14.4" x14ac:dyDescent="0.3"/>
  <cols>
    <col min="1" max="1" width="44.44140625" customWidth="1"/>
    <col min="2" max="2" width="25.88671875" customWidth="1"/>
    <col min="3" max="3" width="100.6640625" customWidth="1"/>
    <col min="4" max="16384" width="11.44140625" hidden="1"/>
  </cols>
  <sheetData>
    <row r="1" spans="1:3" ht="25.8" x14ac:dyDescent="0.3">
      <c r="A1" s="61" t="s">
        <v>26</v>
      </c>
      <c r="B1" s="61"/>
      <c r="C1" s="61"/>
    </row>
    <row r="2" spans="1:3" x14ac:dyDescent="0.3">
      <c r="A2" s="13" t="s">
        <v>27</v>
      </c>
      <c r="B2" s="62" t="s">
        <v>28</v>
      </c>
      <c r="C2" s="54"/>
    </row>
    <row r="3" spans="1:3" x14ac:dyDescent="0.3">
      <c r="A3" s="5" t="s">
        <v>29</v>
      </c>
      <c r="B3" s="50" t="str">
        <f>'GENERALES NOTA 322'!B2:C2</f>
        <v>25307333300320230001400</v>
      </c>
      <c r="C3" s="50"/>
    </row>
    <row r="4" spans="1:3" x14ac:dyDescent="0.3">
      <c r="A4" s="5" t="s">
        <v>30</v>
      </c>
      <c r="B4" s="50" t="str">
        <f>'GENERALES NOTA 322'!B3:C3</f>
        <v>JUZGADO TERCERO ADMINISTRATIVO ORAL DEL CIRCUITO DE GIRARDOT</v>
      </c>
      <c r="C4" s="50"/>
    </row>
    <row r="5" spans="1:3" x14ac:dyDescent="0.3">
      <c r="A5" s="5" t="s">
        <v>31</v>
      </c>
      <c r="B5" s="50" t="str">
        <f>'GENERALES NOTA 322'!B4:C4</f>
        <v>LA ALCALDIA SILVANIA - EMPRESA DE ACUEDUCTO, ALCANTARILLADO Y ASEO DE SILVANIA S.A. E.S.P. EMPUSILVANIA</v>
      </c>
      <c r="C5" s="50"/>
    </row>
    <row r="6" spans="1:3" x14ac:dyDescent="0.3">
      <c r="A6" s="5" t="s">
        <v>32</v>
      </c>
      <c r="B6" s="50" t="str">
        <f>'GENERALES NOTA 322'!B5:C5</f>
        <v>JOSE GABRIEL PEREZ PEREZ (PRESUNTA VÍCTIMA DIRECTA)</v>
      </c>
      <c r="C6" s="50"/>
    </row>
    <row r="7" spans="1:3" x14ac:dyDescent="0.3">
      <c r="A7" s="5" t="s">
        <v>33</v>
      </c>
      <c r="B7" s="50" t="str">
        <f>'GENERALES NOTA 322'!B6:C6</f>
        <v>LLAMADA EN GARANTIA</v>
      </c>
      <c r="C7" s="50"/>
    </row>
    <row r="8" spans="1:3" x14ac:dyDescent="0.3">
      <c r="A8" s="13" t="s">
        <v>34</v>
      </c>
      <c r="B8" s="50"/>
      <c r="C8" s="50"/>
    </row>
    <row r="9" spans="1:3" x14ac:dyDescent="0.3">
      <c r="A9" s="13" t="s">
        <v>11</v>
      </c>
      <c r="B9" s="50"/>
      <c r="C9" s="50"/>
    </row>
    <row r="10" spans="1:3" x14ac:dyDescent="0.3">
      <c r="A10" s="13" t="s">
        <v>35</v>
      </c>
      <c r="B10" s="53"/>
      <c r="C10" s="63"/>
    </row>
    <row r="11" spans="1:3" x14ac:dyDescent="0.3">
      <c r="A11" s="13" t="s">
        <v>36</v>
      </c>
      <c r="B11" s="53"/>
      <c r="C11" s="54"/>
    </row>
    <row r="12" spans="1:3" x14ac:dyDescent="0.3">
      <c r="A12" s="13" t="s">
        <v>37</v>
      </c>
      <c r="B12" s="46"/>
      <c r="C12" s="47"/>
    </row>
    <row r="13" spans="1:3" x14ac:dyDescent="0.3">
      <c r="A13" s="13" t="s">
        <v>38</v>
      </c>
      <c r="B13" s="50"/>
      <c r="C13" s="50"/>
    </row>
    <row r="14" spans="1:3" x14ac:dyDescent="0.3">
      <c r="A14" s="13" t="s">
        <v>39</v>
      </c>
      <c r="B14" s="50"/>
      <c r="C14" s="50"/>
    </row>
    <row r="15" spans="1:3" x14ac:dyDescent="0.3">
      <c r="A15" s="13" t="s">
        <v>40</v>
      </c>
      <c r="B15" s="50"/>
      <c r="C15" s="50"/>
    </row>
    <row r="16" spans="1:3" x14ac:dyDescent="0.3">
      <c r="A16" s="64" t="s">
        <v>41</v>
      </c>
      <c r="B16" s="50"/>
      <c r="C16" s="50"/>
    </row>
    <row r="17" spans="1:3" x14ac:dyDescent="0.3">
      <c r="A17" s="65"/>
      <c r="B17" s="9" t="s">
        <v>42</v>
      </c>
      <c r="C17" s="10" t="s">
        <v>43</v>
      </c>
    </row>
    <row r="18" spans="1:3" x14ac:dyDescent="0.3">
      <c r="A18" s="65"/>
      <c r="B18" s="11"/>
      <c r="C18" s="11"/>
    </row>
    <row r="19" spans="1:3" x14ac:dyDescent="0.3">
      <c r="A19" s="65"/>
      <c r="B19" s="11"/>
      <c r="C19" s="11"/>
    </row>
    <row r="20" spans="1:3" x14ac:dyDescent="0.3">
      <c r="A20" s="65"/>
      <c r="B20" s="11"/>
      <c r="C20" s="11"/>
    </row>
    <row r="21" spans="1:3" x14ac:dyDescent="0.3">
      <c r="A21" s="13" t="s">
        <v>44</v>
      </c>
      <c r="B21" s="50"/>
      <c r="C21" s="50"/>
    </row>
    <row r="22" spans="1:3" x14ac:dyDescent="0.3">
      <c r="A22" s="13" t="s">
        <v>45</v>
      </c>
      <c r="B22" s="46"/>
      <c r="C22" s="47"/>
    </row>
    <row r="23" spans="1:3" x14ac:dyDescent="0.3">
      <c r="A23" s="13" t="s">
        <v>46</v>
      </c>
      <c r="B23" s="50"/>
      <c r="C23" s="50"/>
    </row>
    <row r="24" spans="1:3" x14ac:dyDescent="0.3">
      <c r="A24" s="13" t="s">
        <v>47</v>
      </c>
      <c r="B24" s="50"/>
      <c r="C24" s="50"/>
    </row>
    <row r="25" spans="1:3" x14ac:dyDescent="0.3">
      <c r="A25" s="13" t="s">
        <v>48</v>
      </c>
      <c r="B25" s="50"/>
      <c r="C25" s="50"/>
    </row>
    <row r="26" spans="1:3" x14ac:dyDescent="0.3">
      <c r="A26" s="12" t="s">
        <v>49</v>
      </c>
      <c r="B26" s="50"/>
      <c r="C26" s="50"/>
    </row>
    <row r="27" spans="1:3" x14ac:dyDescent="0.3">
      <c r="A27" s="66" t="s">
        <v>50</v>
      </c>
      <c r="B27" s="66"/>
      <c r="C27" s="66"/>
    </row>
    <row r="28" spans="1:3" ht="14.4" customHeight="1" x14ac:dyDescent="0.3">
      <c r="A28" s="67" t="s">
        <v>51</v>
      </c>
      <c r="B28" s="68"/>
      <c r="C28" s="29"/>
    </row>
    <row r="29" spans="1:3" ht="14.4" customHeight="1" x14ac:dyDescent="0.3">
      <c r="A29" s="69" t="s">
        <v>52</v>
      </c>
      <c r="B29" s="70"/>
      <c r="C29" s="29"/>
    </row>
    <row r="30" spans="1:3" ht="14.4" customHeight="1" x14ac:dyDescent="0.3">
      <c r="A30" s="69" t="s">
        <v>53</v>
      </c>
      <c r="B30" s="70"/>
      <c r="C30" s="30"/>
    </row>
    <row r="31" spans="1:3" ht="14.4" customHeight="1" x14ac:dyDescent="0.3">
      <c r="A31" s="69" t="s">
        <v>54</v>
      </c>
      <c r="B31" s="70"/>
      <c r="C31" s="29"/>
    </row>
    <row r="32" spans="1:3" x14ac:dyDescent="0.3">
      <c r="A32" s="69" t="s">
        <v>55</v>
      </c>
      <c r="B32" s="70"/>
      <c r="C32" s="29"/>
    </row>
    <row r="33" spans="1:3" ht="14.4" customHeight="1" x14ac:dyDescent="0.3">
      <c r="A33" s="69" t="s">
        <v>56</v>
      </c>
      <c r="B33" s="70"/>
      <c r="C33" s="29"/>
    </row>
    <row r="34" spans="1:3" ht="14.4" customHeight="1" x14ac:dyDescent="0.3">
      <c r="A34" s="69" t="s">
        <v>57</v>
      </c>
      <c r="B34" s="70"/>
      <c r="C34" s="31"/>
    </row>
    <row r="35" spans="1:3" x14ac:dyDescent="0.3">
      <c r="A35" s="67" t="s">
        <v>58</v>
      </c>
      <c r="B35" s="68"/>
      <c r="C35" s="32"/>
    </row>
    <row r="36" spans="1:3" x14ac:dyDescent="0.3">
      <c r="A36" s="72" t="s">
        <v>59</v>
      </c>
      <c r="B36" s="72"/>
      <c r="C36" s="72"/>
    </row>
    <row r="37" spans="1:3" x14ac:dyDescent="0.3">
      <c r="A37" s="71" t="s">
        <v>60</v>
      </c>
      <c r="B37" s="71"/>
      <c r="C37" s="11"/>
    </row>
    <row r="38" spans="1:3" x14ac:dyDescent="0.3">
      <c r="A38" s="71" t="s">
        <v>61</v>
      </c>
      <c r="B38" s="71"/>
      <c r="C38" s="11"/>
    </row>
    <row r="39" spans="1:3" x14ac:dyDescent="0.3">
      <c r="A39" s="71" t="s">
        <v>62</v>
      </c>
      <c r="B39" s="71"/>
      <c r="C39" s="11"/>
    </row>
    <row r="40" spans="1:3" x14ac:dyDescent="0.3">
      <c r="A40" s="71" t="s">
        <v>63</v>
      </c>
      <c r="B40" s="71"/>
      <c r="C40" s="11"/>
    </row>
    <row r="41" spans="1:3" x14ac:dyDescent="0.3">
      <c r="A41" s="71" t="s">
        <v>64</v>
      </c>
      <c r="B41" s="71"/>
      <c r="C41" s="11"/>
    </row>
    <row r="42" spans="1:3" x14ac:dyDescent="0.3">
      <c r="A42" s="71" t="s">
        <v>65</v>
      </c>
      <c r="B42" s="71"/>
      <c r="C42" s="11"/>
    </row>
    <row r="43" spans="1:3" x14ac:dyDescent="0.3">
      <c r="A43" s="71" t="s">
        <v>66</v>
      </c>
      <c r="B43" s="71"/>
      <c r="C43" s="11"/>
    </row>
    <row r="44" spans="1:3" x14ac:dyDescent="0.3">
      <c r="A44" s="71" t="s">
        <v>67</v>
      </c>
      <c r="B44" s="71"/>
      <c r="C44" s="11"/>
    </row>
    <row r="45" spans="1:3" x14ac:dyDescent="0.3">
      <c r="A45" s="71" t="s">
        <v>68</v>
      </c>
      <c r="B45" s="71"/>
      <c r="C45" s="11"/>
    </row>
    <row r="46" spans="1:3" x14ac:dyDescent="0.3">
      <c r="A46" s="71" t="s">
        <v>69</v>
      </c>
      <c r="B46" s="71"/>
      <c r="C46" s="11"/>
    </row>
    <row r="47" spans="1:3" x14ac:dyDescent="0.3">
      <c r="A47" s="71" t="s">
        <v>70</v>
      </c>
      <c r="B47" s="71"/>
      <c r="C47" s="11"/>
    </row>
    <row r="48" spans="1:3" x14ac:dyDescent="0.3">
      <c r="A48" s="71" t="s">
        <v>71</v>
      </c>
      <c r="B48" s="71"/>
      <c r="C48" s="11"/>
    </row>
    <row r="49" spans="1:3" x14ac:dyDescent="0.3">
      <c r="A49" s="71" t="s">
        <v>72</v>
      </c>
      <c r="B49" s="71"/>
      <c r="C49" s="11"/>
    </row>
    <row r="50" spans="1:3" x14ac:dyDescent="0.3">
      <c r="A50" s="71" t="s">
        <v>73</v>
      </c>
      <c r="B50" s="71"/>
      <c r="C50" s="11"/>
    </row>
    <row r="51" spans="1:3" x14ac:dyDescent="0.3">
      <c r="A51" s="71" t="s">
        <v>74</v>
      </c>
      <c r="B51" s="71"/>
      <c r="C51" s="11"/>
    </row>
    <row r="52" spans="1:3" x14ac:dyDescent="0.3">
      <c r="A52" s="71" t="s">
        <v>75</v>
      </c>
      <c r="B52" s="71"/>
      <c r="C52" s="11"/>
    </row>
    <row r="53" spans="1:3" x14ac:dyDescent="0.3">
      <c r="A53" s="73"/>
      <c r="B53" s="73"/>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Hoja2!$D$2:$D$3</xm:f>
          </x14:formula1>
          <xm:sqref>B22:C22</xm:sqref>
        </x14:dataValidation>
        <x14:dataValidation type="list" allowBlank="1" showInputMessage="1" showErrorMessage="1">
          <x14:formula1>
            <xm:f>Hoja2!$C$2:$C$4</xm:f>
          </x14:formula1>
          <xm:sqref>B16:C16</xm:sqref>
        </x14:dataValidation>
        <x14:dataValidation type="list" allowBlank="1" showInputMessage="1" showErrorMessage="1">
          <x14:formula1>
            <xm:f>Hoja2!$A$2:$A$5</xm:f>
          </x14:formula1>
          <xm:sqref>B12:C12</xm:sqref>
        </x14:dataValidation>
        <x14:dataValidation type="list" allowBlank="1" showInputMessage="1" showErrorMessage="1">
          <x14:formula1>
            <xm:f>Hoja2!$E$2:$E$8</xm:f>
          </x14:formula1>
          <xm:sqref>B23:C23</xm:sqref>
        </x14:dataValidation>
        <x14:dataValidation type="list" allowBlank="1" showInputMessage="1" showErrorMessage="1">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2" tint="-0.749992370372631"/>
  </sheetPr>
  <dimension ref="A1:XFC45"/>
  <sheetViews>
    <sheetView zoomScaleNormal="100" workbookViewId="0">
      <selection activeCell="B17" sqref="B17:C17"/>
    </sheetView>
  </sheetViews>
  <sheetFormatPr baseColWidth="10" defaultColWidth="0" defaultRowHeight="14.4" x14ac:dyDescent="0.3"/>
  <cols>
    <col min="1" max="1" width="52.109375" customWidth="1"/>
    <col min="2" max="2" width="35.44140625" customWidth="1"/>
    <col min="3" max="3" width="96" customWidth="1"/>
    <col min="4" max="8" width="11.44140625" hidden="1" customWidth="1"/>
    <col min="9" max="9" width="12" hidden="1" customWidth="1"/>
    <col min="10" max="16383" width="11.44140625" hidden="1"/>
    <col min="16384" max="16384" width="7" hidden="1" customWidth="1"/>
  </cols>
  <sheetData>
    <row r="1" spans="1:6" ht="25.8" x14ac:dyDescent="0.3">
      <c r="A1" s="61" t="s">
        <v>76</v>
      </c>
      <c r="B1" s="61"/>
      <c r="C1" s="61"/>
    </row>
    <row r="2" spans="1:6" x14ac:dyDescent="0.3">
      <c r="A2" s="20" t="s">
        <v>27</v>
      </c>
      <c r="B2" s="82" t="str">
        <f>'GENERALES NOTA 321'!B2:C2</f>
        <v>SINIESTRO   APL</v>
      </c>
      <c r="C2" s="83"/>
    </row>
    <row r="3" spans="1:6" x14ac:dyDescent="0.3">
      <c r="A3" s="21" t="s">
        <v>29</v>
      </c>
      <c r="B3" s="84" t="str">
        <f>'GENERALES NOTA 321'!B3:C3</f>
        <v>25307333300320230001400</v>
      </c>
      <c r="C3" s="84"/>
    </row>
    <row r="4" spans="1:6" x14ac:dyDescent="0.3">
      <c r="A4" s="21" t="s">
        <v>30</v>
      </c>
      <c r="B4" s="84" t="str">
        <f>'GENERALES NOTA 321'!B4:C4</f>
        <v>JUZGADO TERCERO ADMINISTRATIVO ORAL DEL CIRCUITO DE GIRARDOT</v>
      </c>
      <c r="C4" s="84"/>
    </row>
    <row r="5" spans="1:6" x14ac:dyDescent="0.3">
      <c r="A5" s="21" t="s">
        <v>31</v>
      </c>
      <c r="B5" s="84" t="str">
        <f>'GENERALES NOTA 321'!B5:C5</f>
        <v>LA ALCALDIA SILVANIA - EMPRESA DE ACUEDUCTO, ALCANTARILLADO Y ASEO DE SILVANIA S.A. E.S.P. EMPUSILVANIA</v>
      </c>
      <c r="C5" s="84"/>
    </row>
    <row r="6" spans="1:6" ht="14.4" customHeight="1" x14ac:dyDescent="0.3">
      <c r="A6" s="21" t="s">
        <v>32</v>
      </c>
      <c r="B6" s="84" t="str">
        <f>'GENERALES NOTA 321'!B6:C6</f>
        <v>JOSE GABRIEL PEREZ PEREZ (PRESUNTA VÍCTIMA DIRECTA)</v>
      </c>
      <c r="C6" s="84"/>
    </row>
    <row r="7" spans="1:6" x14ac:dyDescent="0.3">
      <c r="A7" s="21" t="s">
        <v>33</v>
      </c>
      <c r="B7" s="84" t="str">
        <f>'GENERALES NOTA 321'!B7:C7</f>
        <v>LLAMADA EN GARANTIA</v>
      </c>
      <c r="C7" s="84"/>
    </row>
    <row r="8" spans="1:6" ht="28.8" x14ac:dyDescent="0.3">
      <c r="A8" s="21" t="s">
        <v>77</v>
      </c>
      <c r="B8" s="78">
        <f>'GENERALES NOTA 322'!B15:C15</f>
        <v>921588955</v>
      </c>
      <c r="C8" s="79"/>
    </row>
    <row r="9" spans="1:6" x14ac:dyDescent="0.3">
      <c r="A9" s="85" t="s">
        <v>78</v>
      </c>
      <c r="B9" s="86" t="s">
        <v>15</v>
      </c>
      <c r="C9" s="87"/>
    </row>
    <row r="10" spans="1:6" x14ac:dyDescent="0.3">
      <c r="A10" s="85"/>
      <c r="B10" s="22" t="s">
        <v>16</v>
      </c>
      <c r="C10" s="19">
        <f>'GENERALES NOTA 322'!C17</f>
        <v>220358000</v>
      </c>
    </row>
    <row r="11" spans="1:6" x14ac:dyDescent="0.3">
      <c r="A11" s="85"/>
      <c r="B11" s="22" t="s">
        <v>17</v>
      </c>
      <c r="C11" s="19">
        <f>'GENERALES NOTA 322'!C18</f>
        <v>701230955</v>
      </c>
    </row>
    <row r="12" spans="1:6" x14ac:dyDescent="0.3">
      <c r="A12" s="85"/>
      <c r="B12" s="86"/>
      <c r="C12" s="87"/>
    </row>
    <row r="13" spans="1:6" x14ac:dyDescent="0.3">
      <c r="A13" s="85"/>
      <c r="B13" s="22" t="s">
        <v>79</v>
      </c>
      <c r="C13" s="24"/>
    </row>
    <row r="14" spans="1:6" x14ac:dyDescent="0.3">
      <c r="A14" s="85"/>
      <c r="B14" s="22" t="s">
        <v>80</v>
      </c>
      <c r="C14" s="24"/>
      <c r="E14" t="s">
        <v>81</v>
      </c>
      <c r="F14" s="17">
        <v>0.7</v>
      </c>
    </row>
    <row r="15" spans="1:6" x14ac:dyDescent="0.3">
      <c r="A15" s="23" t="s">
        <v>82</v>
      </c>
      <c r="B15" s="82" t="s">
        <v>83</v>
      </c>
      <c r="C15" s="83"/>
    </row>
    <row r="16" spans="1:6" ht="89.25" customHeight="1" x14ac:dyDescent="0.3">
      <c r="A16" s="21" t="s">
        <v>84</v>
      </c>
      <c r="B16" s="80"/>
      <c r="C16" s="81"/>
    </row>
    <row r="17" spans="1:3" ht="28.5" customHeight="1" x14ac:dyDescent="0.3">
      <c r="A17" s="14" t="s">
        <v>85</v>
      </c>
      <c r="B17" s="88">
        <f>((C19+C20+C22+C23)-C26)*C25*C27</f>
        <v>100</v>
      </c>
      <c r="C17" s="88"/>
    </row>
    <row r="18" spans="1:3" x14ac:dyDescent="0.3">
      <c r="A18" s="23" t="s">
        <v>86</v>
      </c>
      <c r="B18" s="92" t="s">
        <v>15</v>
      </c>
      <c r="C18" s="93"/>
    </row>
    <row r="19" spans="1:3" x14ac:dyDescent="0.3">
      <c r="A19" s="90"/>
      <c r="B19" s="22" t="s">
        <v>16</v>
      </c>
      <c r="C19" s="19"/>
    </row>
    <row r="20" spans="1:3" x14ac:dyDescent="0.3">
      <c r="A20" s="91"/>
      <c r="B20" s="22" t="s">
        <v>17</v>
      </c>
      <c r="C20" s="19">
        <v>100</v>
      </c>
    </row>
    <row r="21" spans="1:3" x14ac:dyDescent="0.3">
      <c r="A21" s="91"/>
      <c r="B21" s="86" t="s">
        <v>18</v>
      </c>
      <c r="C21" s="87"/>
    </row>
    <row r="22" spans="1:3" x14ac:dyDescent="0.3">
      <c r="A22" s="91"/>
      <c r="B22" s="22" t="s">
        <v>79</v>
      </c>
      <c r="C22" s="19">
        <v>0</v>
      </c>
    </row>
    <row r="23" spans="1:3" ht="28.8" x14ac:dyDescent="0.3">
      <c r="A23" s="91"/>
      <c r="B23" s="22" t="s">
        <v>87</v>
      </c>
      <c r="C23" s="19">
        <v>0</v>
      </c>
    </row>
    <row r="24" spans="1:3" x14ac:dyDescent="0.3">
      <c r="A24" s="91"/>
      <c r="B24" s="86" t="s">
        <v>88</v>
      </c>
      <c r="C24" s="87"/>
    </row>
    <row r="25" spans="1:3" x14ac:dyDescent="0.3">
      <c r="A25" s="25"/>
      <c r="B25" s="22" t="s">
        <v>89</v>
      </c>
      <c r="C25" s="26">
        <v>1</v>
      </c>
    </row>
    <row r="26" spans="1:3" x14ac:dyDescent="0.3">
      <c r="A26" s="27"/>
      <c r="B26" s="22" t="s">
        <v>36</v>
      </c>
      <c r="C26" s="28">
        <v>0</v>
      </c>
    </row>
    <row r="27" spans="1:3" x14ac:dyDescent="0.3">
      <c r="A27" s="27"/>
      <c r="B27" s="22" t="s">
        <v>90</v>
      </c>
      <c r="C27" s="26">
        <v>1</v>
      </c>
    </row>
    <row r="28" spans="1:3" x14ac:dyDescent="0.3">
      <c r="A28" s="18" t="s">
        <v>91</v>
      </c>
      <c r="B28" s="88">
        <f>IFERROR(B17*(VLOOKUP(B15,Hoja2!$G$1:$H$6,2,0)),16666)</f>
        <v>16666</v>
      </c>
      <c r="C28" s="88"/>
    </row>
    <row r="29" spans="1:3" ht="103.5" customHeight="1" x14ac:dyDescent="0.3">
      <c r="A29" s="21" t="s">
        <v>92</v>
      </c>
      <c r="B29" s="89"/>
      <c r="C29" s="84"/>
    </row>
    <row r="30" spans="1:3" ht="132" customHeight="1" x14ac:dyDescent="0.3">
      <c r="A30" s="21" t="s">
        <v>93</v>
      </c>
      <c r="B30" s="74"/>
      <c r="C30" s="75"/>
    </row>
    <row r="32" spans="1:3" x14ac:dyDescent="0.3">
      <c r="A32" s="27"/>
      <c r="B32" s="27"/>
      <c r="C32" s="27"/>
    </row>
    <row r="33" spans="1:3" ht="25.8" x14ac:dyDescent="0.3">
      <c r="A33" s="76" t="s">
        <v>94</v>
      </c>
      <c r="B33" s="76"/>
      <c r="C33" s="76"/>
    </row>
    <row r="34" spans="1:3" x14ac:dyDescent="0.3">
      <c r="A34" s="77" t="s">
        <v>95</v>
      </c>
      <c r="B34" s="77"/>
      <c r="C34" s="77"/>
    </row>
    <row r="35" spans="1:3" x14ac:dyDescent="0.3">
      <c r="A35" s="34" t="s">
        <v>96</v>
      </c>
      <c r="B35" s="34" t="s">
        <v>97</v>
      </c>
      <c r="C35" s="35" t="s">
        <v>98</v>
      </c>
    </row>
    <row r="36" spans="1:3" ht="26.4" x14ac:dyDescent="0.3">
      <c r="A36" s="36" t="s">
        <v>99</v>
      </c>
      <c r="B36" s="37" t="s">
        <v>100</v>
      </c>
      <c r="C36" s="36" t="s">
        <v>101</v>
      </c>
    </row>
    <row r="37" spans="1:3" ht="66" x14ac:dyDescent="0.3">
      <c r="A37" s="36" t="s">
        <v>102</v>
      </c>
      <c r="B37" s="37" t="s">
        <v>100</v>
      </c>
      <c r="C37" s="36" t="s">
        <v>103</v>
      </c>
    </row>
    <row r="38" spans="1:3" ht="39.6" x14ac:dyDescent="0.3">
      <c r="A38" s="36" t="s">
        <v>104</v>
      </c>
      <c r="B38" s="37" t="s">
        <v>100</v>
      </c>
      <c r="C38" s="36" t="s">
        <v>105</v>
      </c>
    </row>
    <row r="39" spans="1:3" ht="26.4" x14ac:dyDescent="0.3">
      <c r="A39" s="36" t="s">
        <v>106</v>
      </c>
      <c r="B39" s="37" t="s">
        <v>100</v>
      </c>
      <c r="C39" s="36" t="s">
        <v>107</v>
      </c>
    </row>
    <row r="40" spans="1:3" x14ac:dyDescent="0.3">
      <c r="A40" s="36" t="s">
        <v>108</v>
      </c>
      <c r="B40" s="37" t="s">
        <v>100</v>
      </c>
      <c r="C40" s="38"/>
    </row>
    <row r="41" spans="1:3" ht="26.4" x14ac:dyDescent="0.3">
      <c r="A41" s="36" t="s">
        <v>109</v>
      </c>
      <c r="B41" s="37" t="s">
        <v>100</v>
      </c>
      <c r="C41" s="36" t="s">
        <v>110</v>
      </c>
    </row>
    <row r="42" spans="1:3" ht="26.4" x14ac:dyDescent="0.3">
      <c r="A42" s="36" t="s">
        <v>111</v>
      </c>
      <c r="B42" s="37" t="s">
        <v>100</v>
      </c>
      <c r="C42" s="36" t="s">
        <v>112</v>
      </c>
    </row>
    <row r="43" spans="1:3" x14ac:dyDescent="0.3">
      <c r="A43" s="36" t="s">
        <v>113</v>
      </c>
      <c r="B43" s="37" t="s">
        <v>100</v>
      </c>
      <c r="C43" s="38" t="s">
        <v>114</v>
      </c>
    </row>
    <row r="44" spans="1:3" ht="26.4" x14ac:dyDescent="0.3">
      <c r="A44" s="36" t="s">
        <v>115</v>
      </c>
      <c r="B44" s="37" t="s">
        <v>100</v>
      </c>
      <c r="C44" s="38" t="s">
        <v>116</v>
      </c>
    </row>
    <row r="45" spans="1:3" ht="26.4" x14ac:dyDescent="0.3">
      <c r="A45" s="36" t="s">
        <v>117</v>
      </c>
      <c r="B45" s="37" t="s">
        <v>100</v>
      </c>
      <c r="C45" s="38" t="s">
        <v>118</v>
      </c>
    </row>
  </sheetData>
  <sheetProtection algorithmName="SHA-512" hashValue="nrSR34g+b0+nT98fyhlT8cvTBDoWlBSBn8EdwVTlI2g1c3IN/b61IoGa3wj0uVn7XVWBEfqn2kb2jOqdDVU6hQ==" saltValue="FC7iqkhrX/AphMWRt/a68A==" spinCount="100000" sheet="1"/>
  <mergeCells count="23">
    <mergeCell ref="B17:C17"/>
    <mergeCell ref="B29:C29"/>
    <mergeCell ref="A19:A24"/>
    <mergeCell ref="B21:C21"/>
    <mergeCell ref="B24:C24"/>
    <mergeCell ref="B28:C28"/>
    <mergeCell ref="B18:C18"/>
    <mergeCell ref="B30:C30"/>
    <mergeCell ref="A33:C33"/>
    <mergeCell ref="A34:C34"/>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Hoja2!$G$1:$G$7</xm:f>
          </x14:formula1>
          <xm:sqref>B15:C15</xm:sqref>
        </x14:dataValidation>
        <x14:dataValidation type="list" allowBlank="1" showInputMessage="1" showErrorMessage="1">
          <x14:formula1>
            <xm:f>Hoja2!$B$1:$B$2</xm:f>
          </x14:formula1>
          <xm:sqref>B36:B45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2" tint="-0.749992370372631"/>
  </sheetPr>
  <dimension ref="A1:C17"/>
  <sheetViews>
    <sheetView topLeftCell="A3" zoomScaleNormal="100" workbookViewId="0">
      <selection activeCell="B8" sqref="B8:C8"/>
    </sheetView>
  </sheetViews>
  <sheetFormatPr baseColWidth="10" defaultColWidth="0" defaultRowHeight="14.4" x14ac:dyDescent="0.3"/>
  <cols>
    <col min="1" max="1" width="62.33203125" customWidth="1"/>
    <col min="2" max="3" width="69.33203125" customWidth="1"/>
    <col min="4" max="16384" width="10.88671875" hidden="1"/>
  </cols>
  <sheetData>
    <row r="1" spans="1:3" ht="25.8" x14ac:dyDescent="0.3">
      <c r="A1" s="61" t="s">
        <v>119</v>
      </c>
      <c r="B1" s="61"/>
      <c r="C1" s="61"/>
    </row>
    <row r="2" spans="1:3" ht="17.100000000000001" customHeight="1" x14ac:dyDescent="0.3">
      <c r="A2" s="33" t="s">
        <v>27</v>
      </c>
      <c r="B2" s="53" t="str">
        <f>'GENERALES NOTA 321'!B2:C2</f>
        <v>SINIESTRO   APL</v>
      </c>
      <c r="C2" s="54"/>
    </row>
    <row r="3" spans="1:3" ht="15.9" customHeight="1" x14ac:dyDescent="0.3">
      <c r="A3" s="5" t="s">
        <v>1</v>
      </c>
      <c r="B3" s="50" t="str">
        <f>'GENERALES NOTA 322'!B2:C2</f>
        <v>25307333300320230001400</v>
      </c>
      <c r="C3" s="50"/>
    </row>
    <row r="4" spans="1:3" x14ac:dyDescent="0.3">
      <c r="A4" s="5" t="s">
        <v>2</v>
      </c>
      <c r="B4" s="50" t="str">
        <f>'GENERALES NOTA 322'!B3:C3</f>
        <v>JUZGADO TERCERO ADMINISTRATIVO ORAL DEL CIRCUITO DE GIRARDOT</v>
      </c>
      <c r="C4" s="50"/>
    </row>
    <row r="5" spans="1:3" ht="29.1" customHeight="1" x14ac:dyDescent="0.3">
      <c r="A5" s="5" t="s">
        <v>3</v>
      </c>
      <c r="B5" s="50" t="str">
        <f>'GENERALES NOTA 322'!B4:C4</f>
        <v>LA ALCALDIA SILVANIA - EMPRESA DE ACUEDUCTO, ALCANTARILLADO Y ASEO DE SILVANIA S.A. E.S.P. EMPUSILVANIA</v>
      </c>
      <c r="C5" s="50"/>
    </row>
    <row r="6" spans="1:3" x14ac:dyDescent="0.3">
      <c r="A6" s="5" t="s">
        <v>4</v>
      </c>
      <c r="B6" s="50" t="str">
        <f>'GENERALES NOTA 322'!B5:C5</f>
        <v>JOSE GABRIEL PEREZ PEREZ (PRESUNTA VÍCTIMA DIRECTA)</v>
      </c>
      <c r="C6" s="50"/>
    </row>
    <row r="7" spans="1:3" ht="43.5" customHeight="1" x14ac:dyDescent="0.3">
      <c r="A7" s="5" t="s">
        <v>5</v>
      </c>
      <c r="B7" s="50" t="str">
        <f>'GENERALES NOTA 322'!B6:C6</f>
        <v>LLAMADA EN GARANTIA</v>
      </c>
      <c r="C7" s="50"/>
    </row>
    <row r="8" spans="1:3" x14ac:dyDescent="0.3">
      <c r="A8" s="5" t="s">
        <v>120</v>
      </c>
      <c r="B8" s="50" t="s">
        <v>83</v>
      </c>
      <c r="C8" s="50"/>
    </row>
    <row r="9" spans="1:3" x14ac:dyDescent="0.3">
      <c r="A9" s="15" t="s">
        <v>86</v>
      </c>
      <c r="B9" s="94"/>
      <c r="C9" s="94"/>
    </row>
    <row r="10" spans="1:3" x14ac:dyDescent="0.3">
      <c r="A10" s="15" t="s">
        <v>121</v>
      </c>
      <c r="B10" s="50"/>
      <c r="C10" s="50"/>
    </row>
    <row r="11" spans="1:3" x14ac:dyDescent="0.3">
      <c r="A11" s="15" t="s">
        <v>56</v>
      </c>
      <c r="B11" s="95"/>
      <c r="C11" s="73"/>
    </row>
    <row r="12" spans="1:3" ht="28.8" x14ac:dyDescent="0.3">
      <c r="A12" s="5" t="s">
        <v>122</v>
      </c>
      <c r="B12" s="50"/>
      <c r="C12" s="50"/>
    </row>
    <row r="13" spans="1:3" ht="28.8" x14ac:dyDescent="0.3">
      <c r="A13" s="5" t="s">
        <v>123</v>
      </c>
      <c r="B13" s="50"/>
      <c r="C13" s="50"/>
    </row>
    <row r="14" spans="1:3" x14ac:dyDescent="0.3">
      <c r="A14" s="5" t="s">
        <v>124</v>
      </c>
      <c r="B14" s="53"/>
      <c r="C14" s="54"/>
    </row>
    <row r="15" spans="1:3" x14ac:dyDescent="0.3">
      <c r="A15" s="15" t="s">
        <v>125</v>
      </c>
      <c r="B15" s="50"/>
      <c r="C15" s="50"/>
    </row>
    <row r="16" spans="1:3" ht="100.5" customHeight="1" x14ac:dyDescent="0.3">
      <c r="A16" s="11" t="s">
        <v>126</v>
      </c>
      <c r="B16" s="73"/>
      <c r="C16" s="73"/>
    </row>
    <row r="17" ht="36.6" customHeight="1" x14ac:dyDescent="0.3"/>
  </sheetData>
  <mergeCells count="16">
    <mergeCell ref="B6:C6"/>
    <mergeCell ref="A1:C1"/>
    <mergeCell ref="B2:C2"/>
    <mergeCell ref="B3:C3"/>
    <mergeCell ref="B4:C4"/>
    <mergeCell ref="B5:C5"/>
    <mergeCell ref="B7:C7"/>
    <mergeCell ref="B8:C8"/>
    <mergeCell ref="B9:C9"/>
    <mergeCell ref="B10:C10"/>
    <mergeCell ref="B11:C11"/>
    <mergeCell ref="B12:C12"/>
    <mergeCell ref="B13:C13"/>
    <mergeCell ref="B15:C15"/>
    <mergeCell ref="B16:C16"/>
    <mergeCell ref="B14:C14"/>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Hoja2!$G$1:$G$7</xm:f>
          </x14:formula1>
          <xm:sqref>B8:C8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H24"/>
  <sheetViews>
    <sheetView zoomScaleNormal="100" workbookViewId="0">
      <selection activeCell="C15" sqref="C15"/>
    </sheetView>
  </sheetViews>
  <sheetFormatPr baseColWidth="10" defaultColWidth="0" defaultRowHeight="14.4" x14ac:dyDescent="0.3"/>
  <cols>
    <col min="1" max="1" width="54.44140625" customWidth="1"/>
    <col min="2" max="2" width="23.44140625" customWidth="1"/>
    <col min="3" max="3" width="98.88671875" customWidth="1"/>
    <col min="4" max="8" width="0" hidden="1" customWidth="1"/>
    <col min="9" max="16384" width="11.44140625" hidden="1"/>
  </cols>
  <sheetData>
    <row r="1" spans="1:3" ht="18" x14ac:dyDescent="0.3">
      <c r="A1" s="99" t="s">
        <v>127</v>
      </c>
      <c r="B1" s="99"/>
      <c r="C1" s="99"/>
    </row>
    <row r="2" spans="1:3" x14ac:dyDescent="0.3">
      <c r="A2" s="33" t="s">
        <v>27</v>
      </c>
      <c r="B2" s="53" t="str">
        <f>'GENERALES NOTA 321'!B2:C2</f>
        <v>SINIESTRO   APL</v>
      </c>
      <c r="C2" s="54"/>
    </row>
    <row r="3" spans="1:3" ht="23.4" customHeight="1" x14ac:dyDescent="0.3">
      <c r="A3" s="5" t="s">
        <v>29</v>
      </c>
      <c r="B3" s="50" t="str">
        <f>'GENERALES NOTA 322'!B2:C2</f>
        <v>25307333300320230001400</v>
      </c>
      <c r="C3" s="50"/>
    </row>
    <row r="4" spans="1:3" x14ac:dyDescent="0.3">
      <c r="A4" s="5" t="s">
        <v>30</v>
      </c>
      <c r="B4" s="50" t="str">
        <f>'GENERALES NOTA 322'!B3:C3</f>
        <v>JUZGADO TERCERO ADMINISTRATIVO ORAL DEL CIRCUITO DE GIRARDOT</v>
      </c>
      <c r="C4" s="50"/>
    </row>
    <row r="5" spans="1:3" x14ac:dyDescent="0.3">
      <c r="A5" s="5" t="s">
        <v>31</v>
      </c>
      <c r="B5" s="50" t="str">
        <f>'GENERALES NOTA 322'!B4:C4</f>
        <v>LA ALCALDIA SILVANIA - EMPRESA DE ACUEDUCTO, ALCANTARILLADO Y ASEO DE SILVANIA S.A. E.S.P. EMPUSILVANIA</v>
      </c>
      <c r="C5" s="50"/>
    </row>
    <row r="6" spans="1:3" x14ac:dyDescent="0.3">
      <c r="A6" s="5" t="s">
        <v>32</v>
      </c>
      <c r="B6" s="50" t="str">
        <f>'GENERALES NOTA 322'!B5:C5</f>
        <v>JOSE GABRIEL PEREZ PEREZ (PRESUNTA VÍCTIMA DIRECTA)</v>
      </c>
      <c r="C6" s="50"/>
    </row>
    <row r="7" spans="1:3" x14ac:dyDescent="0.3">
      <c r="A7" s="5" t="s">
        <v>33</v>
      </c>
      <c r="B7" s="50" t="str">
        <f>'GENERALES NOTA 322'!B6:C6</f>
        <v>LLAMADA EN GARANTIA</v>
      </c>
      <c r="C7" s="50"/>
    </row>
    <row r="8" spans="1:3" x14ac:dyDescent="0.3">
      <c r="A8" s="5" t="s">
        <v>120</v>
      </c>
      <c r="B8" s="50" t="str">
        <f>'GENERALES NOTA 325'!B8:C8</f>
        <v>REMOTO</v>
      </c>
      <c r="C8" s="50"/>
    </row>
    <row r="9" spans="1:3" x14ac:dyDescent="0.3">
      <c r="A9" s="15" t="s">
        <v>86</v>
      </c>
      <c r="B9" s="96">
        <f>'GENERALES  NOTA 324 -478'!B17:C17</f>
        <v>100</v>
      </c>
      <c r="C9" s="96"/>
    </row>
    <row r="10" spans="1:3" x14ac:dyDescent="0.3">
      <c r="A10" s="5" t="s">
        <v>128</v>
      </c>
      <c r="B10" s="97"/>
      <c r="C10" s="97"/>
    </row>
    <row r="11" spans="1:3" ht="41.1" customHeight="1" x14ac:dyDescent="0.3">
      <c r="A11" s="5" t="s">
        <v>129</v>
      </c>
      <c r="B11" s="50"/>
      <c r="C11" s="50"/>
    </row>
    <row r="12" spans="1:3" ht="18.75" customHeight="1" x14ac:dyDescent="0.3">
      <c r="A12" s="5" t="s">
        <v>130</v>
      </c>
      <c r="B12" s="98"/>
      <c r="C12" s="98"/>
    </row>
    <row r="13" spans="1:3" x14ac:dyDescent="0.3">
      <c r="A13" s="5" t="s">
        <v>131</v>
      </c>
      <c r="B13" s="50"/>
      <c r="C13" s="50"/>
    </row>
    <row r="19" spans="4:8" x14ac:dyDescent="0.3">
      <c r="D19" t="str">
        <f t="shared" ref="D19:H19" si="0">UPPER(D17)</f>
        <v/>
      </c>
      <c r="E19" t="str">
        <f t="shared" si="0"/>
        <v/>
      </c>
      <c r="F19" t="str">
        <f t="shared" si="0"/>
        <v/>
      </c>
      <c r="G19" t="str">
        <f t="shared" si="0"/>
        <v/>
      </c>
      <c r="H19" t="str">
        <f t="shared" si="0"/>
        <v/>
      </c>
    </row>
    <row r="20" spans="4:8" x14ac:dyDescent="0.3">
      <c r="D20" t="str">
        <f t="shared" ref="D20:H20" si="1">UPPER(D18)</f>
        <v/>
      </c>
      <c r="E20" t="str">
        <f t="shared" si="1"/>
        <v/>
      </c>
      <c r="F20" t="str">
        <f t="shared" si="1"/>
        <v/>
      </c>
      <c r="G20" t="str">
        <f t="shared" si="1"/>
        <v/>
      </c>
      <c r="H20" t="str">
        <f t="shared" si="1"/>
        <v/>
      </c>
    </row>
    <row r="21" spans="4:8" x14ac:dyDescent="0.3">
      <c r="D21" t="str">
        <f t="shared" ref="D21:H21" si="2">UPPER(D19)</f>
        <v/>
      </c>
      <c r="E21" t="str">
        <f t="shared" si="2"/>
        <v/>
      </c>
      <c r="F21" t="str">
        <f t="shared" si="2"/>
        <v/>
      </c>
      <c r="G21" t="str">
        <f t="shared" si="2"/>
        <v/>
      </c>
      <c r="H21" t="str">
        <f t="shared" si="2"/>
        <v/>
      </c>
    </row>
    <row r="22" spans="4:8" x14ac:dyDescent="0.3">
      <c r="D22" t="str">
        <f>UPPER(D20)</f>
        <v/>
      </c>
      <c r="E22" t="str">
        <f t="shared" ref="E22:H22" si="3">UPPER(E20)</f>
        <v/>
      </c>
      <c r="F22" t="str">
        <f t="shared" si="3"/>
        <v/>
      </c>
      <c r="G22" t="str">
        <f t="shared" si="3"/>
        <v/>
      </c>
      <c r="H22" t="str">
        <f t="shared" si="3"/>
        <v/>
      </c>
    </row>
    <row r="23" spans="4:8" x14ac:dyDescent="0.3">
      <c r="D23" t="str">
        <f t="shared" ref="D23:H23" si="4">UPPER(D21)</f>
        <v/>
      </c>
      <c r="E23" t="str">
        <f t="shared" si="4"/>
        <v/>
      </c>
      <c r="F23" t="str">
        <f t="shared" si="4"/>
        <v/>
      </c>
      <c r="G23" t="str">
        <f t="shared" si="4"/>
        <v/>
      </c>
      <c r="H23" t="str">
        <f t="shared" si="4"/>
        <v/>
      </c>
    </row>
    <row r="24" spans="4:8" x14ac:dyDescent="0.3">
      <c r="D24" t="str">
        <f t="shared" ref="D24:H24" si="5">UPPER(D22)</f>
        <v/>
      </c>
      <c r="E24" t="str">
        <f t="shared" si="5"/>
        <v/>
      </c>
      <c r="F24" t="str">
        <f t="shared" si="5"/>
        <v/>
      </c>
      <c r="G24" t="str">
        <f t="shared" si="5"/>
        <v/>
      </c>
      <c r="H24" t="str">
        <f t="shared" si="5"/>
        <v/>
      </c>
    </row>
  </sheetData>
  <mergeCells count="13">
    <mergeCell ref="B6:C6"/>
    <mergeCell ref="A1:C1"/>
    <mergeCell ref="B2:C2"/>
    <mergeCell ref="B3:C3"/>
    <mergeCell ref="B4:C4"/>
    <mergeCell ref="B5:C5"/>
    <mergeCell ref="B13:C13"/>
    <mergeCell ref="B7:C7"/>
    <mergeCell ref="B8:C8"/>
    <mergeCell ref="B9:C9"/>
    <mergeCell ref="B10:C10"/>
    <mergeCell ref="B11:C11"/>
    <mergeCell ref="B12:C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C28"/>
  <sheetViews>
    <sheetView zoomScaleNormal="100" workbookViewId="0">
      <selection activeCell="B29" sqref="B29"/>
    </sheetView>
  </sheetViews>
  <sheetFormatPr baseColWidth="10" defaultColWidth="0" defaultRowHeight="14.4" x14ac:dyDescent="0.3"/>
  <cols>
    <col min="1" max="1" width="72.88671875" customWidth="1"/>
    <col min="2" max="2" width="39.88671875" customWidth="1"/>
    <col min="3" max="3" width="96.33203125" customWidth="1"/>
    <col min="4" max="16384" width="11.44140625" hidden="1"/>
  </cols>
  <sheetData>
    <row r="1" spans="1:3" ht="18" x14ac:dyDescent="0.3">
      <c r="A1" s="99" t="s">
        <v>132</v>
      </c>
      <c r="B1" s="99"/>
      <c r="C1" s="99"/>
    </row>
    <row r="2" spans="1:3" ht="14.1" customHeight="1" x14ac:dyDescent="0.3">
      <c r="A2" s="13" t="s">
        <v>27</v>
      </c>
      <c r="B2" s="53" t="str">
        <f>'GENERALES NOTA 321'!B2:C2</f>
        <v>SINIESTRO   APL</v>
      </c>
      <c r="C2" s="54"/>
    </row>
    <row r="3" spans="1:3" x14ac:dyDescent="0.3">
      <c r="A3" s="5" t="s">
        <v>29</v>
      </c>
      <c r="B3" s="50" t="str">
        <f>'GENERALES NOTA 322'!B2:C2</f>
        <v>25307333300320230001400</v>
      </c>
      <c r="C3" s="50"/>
    </row>
    <row r="4" spans="1:3" x14ac:dyDescent="0.3">
      <c r="A4" s="5" t="s">
        <v>30</v>
      </c>
      <c r="B4" s="50" t="str">
        <f>'GENERALES NOTA 322'!B3:C3</f>
        <v>JUZGADO TERCERO ADMINISTRATIVO ORAL DEL CIRCUITO DE GIRARDOT</v>
      </c>
      <c r="C4" s="50"/>
    </row>
    <row r="5" spans="1:3" x14ac:dyDescent="0.3">
      <c r="A5" s="5" t="s">
        <v>31</v>
      </c>
      <c r="B5" s="50" t="str">
        <f>'GENERALES NOTA 322'!B4:C4</f>
        <v>LA ALCALDIA SILVANIA - EMPRESA DE ACUEDUCTO, ALCANTARILLADO Y ASEO DE SILVANIA S.A. E.S.P. EMPUSILVANIA</v>
      </c>
      <c r="C5" s="50"/>
    </row>
    <row r="6" spans="1:3" x14ac:dyDescent="0.3">
      <c r="A6" s="5" t="s">
        <v>32</v>
      </c>
      <c r="B6" s="50" t="str">
        <f>'GENERALES NOTA 322'!B5:C5</f>
        <v>JOSE GABRIEL PEREZ PEREZ (PRESUNTA VÍCTIMA DIRECTA)</v>
      </c>
      <c r="C6" s="50"/>
    </row>
    <row r="7" spans="1:3" x14ac:dyDescent="0.3">
      <c r="A7" s="5" t="s">
        <v>33</v>
      </c>
      <c r="B7" s="50" t="str">
        <f>'GENERALES NOTA 322'!B6:C6</f>
        <v>LLAMADA EN GARANTIA</v>
      </c>
      <c r="C7" s="50"/>
    </row>
    <row r="8" spans="1:3" x14ac:dyDescent="0.3">
      <c r="A8" s="5" t="s">
        <v>133</v>
      </c>
      <c r="B8" s="50" t="str">
        <f>'GENERALES NOTA 325'!B8:C8</f>
        <v>REMOTO</v>
      </c>
      <c r="C8" s="50"/>
    </row>
    <row r="9" spans="1:3" ht="24" customHeight="1" x14ac:dyDescent="0.3">
      <c r="A9" s="5" t="s">
        <v>134</v>
      </c>
      <c r="B9" s="50"/>
      <c r="C9" s="50"/>
    </row>
    <row r="10" spans="1:3" ht="88.5" customHeight="1" x14ac:dyDescent="0.3">
      <c r="A10" s="5" t="s">
        <v>135</v>
      </c>
      <c r="B10" s="50"/>
      <c r="C10" s="50"/>
    </row>
    <row r="11" spans="1:3" ht="43.5" customHeight="1" x14ac:dyDescent="0.3">
      <c r="A11" s="102"/>
      <c r="B11" s="102"/>
      <c r="C11" s="102"/>
    </row>
    <row r="12" spans="1:3" hidden="1" x14ac:dyDescent="0.3">
      <c r="A12" s="103"/>
      <c r="B12" s="103"/>
      <c r="C12" s="103"/>
    </row>
    <row r="13" spans="1:3" ht="18" x14ac:dyDescent="0.3">
      <c r="A13" s="99" t="s">
        <v>136</v>
      </c>
      <c r="B13" s="99"/>
      <c r="C13" s="99"/>
    </row>
    <row r="14" spans="1:3" x14ac:dyDescent="0.3">
      <c r="A14" s="23" t="s">
        <v>82</v>
      </c>
      <c r="B14" s="82" t="s">
        <v>83</v>
      </c>
      <c r="C14" s="83"/>
    </row>
    <row r="15" spans="1:3" ht="28.8" x14ac:dyDescent="0.3">
      <c r="A15" s="21" t="s">
        <v>84</v>
      </c>
      <c r="B15" s="80"/>
      <c r="C15" s="81"/>
    </row>
    <row r="16" spans="1:3" ht="28.8" x14ac:dyDescent="0.3">
      <c r="A16" s="14" t="s">
        <v>85</v>
      </c>
      <c r="B16" s="88">
        <f>((C18+C19+C21+C22)-C25)*C24*C26</f>
        <v>100000000</v>
      </c>
      <c r="C16" s="88"/>
    </row>
    <row r="17" spans="1:3" x14ac:dyDescent="0.3">
      <c r="A17" s="23" t="s">
        <v>86</v>
      </c>
      <c r="B17" s="92" t="s">
        <v>15</v>
      </c>
      <c r="C17" s="93"/>
    </row>
    <row r="18" spans="1:3" x14ac:dyDescent="0.3">
      <c r="A18" s="90"/>
      <c r="B18" s="22" t="s">
        <v>16</v>
      </c>
      <c r="C18" s="19">
        <v>100000000</v>
      </c>
    </row>
    <row r="19" spans="1:3" x14ac:dyDescent="0.3">
      <c r="A19" s="91"/>
      <c r="B19" s="22" t="s">
        <v>17</v>
      </c>
      <c r="C19" s="19">
        <v>0</v>
      </c>
    </row>
    <row r="20" spans="1:3" x14ac:dyDescent="0.3">
      <c r="A20" s="91"/>
      <c r="B20" s="86" t="s">
        <v>18</v>
      </c>
      <c r="C20" s="87"/>
    </row>
    <row r="21" spans="1:3" x14ac:dyDescent="0.3">
      <c r="A21" s="91"/>
      <c r="B21" s="22" t="s">
        <v>79</v>
      </c>
      <c r="C21" s="19">
        <v>0</v>
      </c>
    </row>
    <row r="22" spans="1:3" ht="28.8" x14ac:dyDescent="0.3">
      <c r="A22" s="91"/>
      <c r="B22" s="22" t="s">
        <v>87</v>
      </c>
      <c r="C22" s="19">
        <v>0</v>
      </c>
    </row>
    <row r="23" spans="1:3" x14ac:dyDescent="0.3">
      <c r="A23" s="91"/>
      <c r="B23" s="86" t="s">
        <v>88</v>
      </c>
      <c r="C23" s="87"/>
    </row>
    <row r="24" spans="1:3" x14ac:dyDescent="0.3">
      <c r="A24" s="25"/>
      <c r="B24" s="22" t="s">
        <v>89</v>
      </c>
      <c r="C24" s="26">
        <v>1</v>
      </c>
    </row>
    <row r="25" spans="1:3" x14ac:dyDescent="0.3">
      <c r="A25" s="27"/>
      <c r="B25" s="22" t="s">
        <v>36</v>
      </c>
      <c r="C25" s="28">
        <v>0</v>
      </c>
    </row>
    <row r="26" spans="1:3" x14ac:dyDescent="0.3">
      <c r="A26" s="27"/>
      <c r="B26" s="39" t="s">
        <v>90</v>
      </c>
      <c r="C26" s="40">
        <v>1</v>
      </c>
    </row>
    <row r="27" spans="1:3" x14ac:dyDescent="0.3">
      <c r="A27" s="41" t="s">
        <v>91</v>
      </c>
      <c r="B27" s="100">
        <f>IFERROR(B16*(VLOOKUP(B14,Hoja2!$G$1:$H$6,2,0)),16666)</f>
        <v>16666</v>
      </c>
      <c r="C27" s="100"/>
    </row>
    <row r="28" spans="1:3" ht="95.25" customHeight="1" x14ac:dyDescent="0.3">
      <c r="A28" s="42" t="s">
        <v>137</v>
      </c>
      <c r="B28" s="101"/>
      <c r="C28" s="101"/>
    </row>
  </sheetData>
  <mergeCells count="21">
    <mergeCell ref="B7:C7"/>
    <mergeCell ref="B8:C8"/>
    <mergeCell ref="B10:C10"/>
    <mergeCell ref="B9:C9"/>
    <mergeCell ref="A1:C1"/>
    <mergeCell ref="B2:C2"/>
    <mergeCell ref="B3:C3"/>
    <mergeCell ref="B4:C4"/>
    <mergeCell ref="B5:C5"/>
    <mergeCell ref="B6:C6"/>
    <mergeCell ref="B27:C27"/>
    <mergeCell ref="A13:C13"/>
    <mergeCell ref="B28:C28"/>
    <mergeCell ref="A11:C12"/>
    <mergeCell ref="B20:C20"/>
    <mergeCell ref="B14:C14"/>
    <mergeCell ref="B15:C15"/>
    <mergeCell ref="B17:C17"/>
    <mergeCell ref="A18:A23"/>
    <mergeCell ref="B23:C23"/>
    <mergeCell ref="B16:C16"/>
  </mergeCells>
  <dataValidations count="1">
    <dataValidation type="decimal" operator="lessThanOrEqual" allowBlank="1" showInputMessage="1" showErrorMessage="1" sqref="C24">
      <formula1>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Hoja2!$N$1:$N$3</xm:f>
          </x14:formula1>
          <xm:sqref>B9:C9</xm:sqref>
        </x14:dataValidation>
        <x14:dataValidation type="list" allowBlank="1" showInputMessage="1" showErrorMessage="1">
          <x14:formula1>
            <xm:f>Hoja2!$G$1:$G$7</xm:f>
          </x14:formula1>
          <xm:sqref>B14:C14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2"/>
  <sheetViews>
    <sheetView workbookViewId="0">
      <selection activeCell="B12" sqref="B12:C13"/>
    </sheetView>
  </sheetViews>
  <sheetFormatPr baseColWidth="10" defaultColWidth="11.44140625" defaultRowHeight="14.4" x14ac:dyDescent="0.3"/>
  <sheetData>
    <row r="1" spans="1:1" x14ac:dyDescent="0.3">
      <c r="A1" t="s">
        <v>138</v>
      </c>
    </row>
    <row r="2" spans="1:1" x14ac:dyDescent="0.3">
      <c r="A2" t="s">
        <v>100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N8"/>
  <sheetViews>
    <sheetView workbookViewId="0">
      <selection activeCell="A27" sqref="A27"/>
    </sheetView>
  </sheetViews>
  <sheetFormatPr baseColWidth="10" defaultColWidth="11.5546875" defaultRowHeight="14.4" x14ac:dyDescent="0.3"/>
  <cols>
    <col min="4" max="4" width="20.109375" bestFit="1" customWidth="1"/>
    <col min="5" max="5" width="42.88671875" bestFit="1" customWidth="1"/>
    <col min="7" max="7" width="33.33203125" customWidth="1"/>
    <col min="14" max="14" width="20.6640625" customWidth="1"/>
  </cols>
  <sheetData>
    <row r="1" spans="1:14" x14ac:dyDescent="0.3">
      <c r="A1" s="8" t="s">
        <v>37</v>
      </c>
      <c r="B1" t="s">
        <v>139</v>
      </c>
      <c r="C1" s="8" t="s">
        <v>41</v>
      </c>
      <c r="D1" s="8" t="s">
        <v>45</v>
      </c>
      <c r="E1" s="3" t="s">
        <v>46</v>
      </c>
      <c r="F1" s="2" t="s">
        <v>81</v>
      </c>
      <c r="G1" s="2" t="s">
        <v>140</v>
      </c>
      <c r="H1" s="4">
        <v>0.7</v>
      </c>
      <c r="I1" t="s">
        <v>141</v>
      </c>
      <c r="J1" t="s">
        <v>142</v>
      </c>
      <c r="L1" t="s">
        <v>6</v>
      </c>
      <c r="N1" s="2" t="s">
        <v>143</v>
      </c>
    </row>
    <row r="2" spans="1:14" x14ac:dyDescent="0.3">
      <c r="A2" t="s">
        <v>144</v>
      </c>
      <c r="B2" t="s">
        <v>100</v>
      </c>
      <c r="C2" t="s">
        <v>145</v>
      </c>
      <c r="D2" s="2" t="s">
        <v>146</v>
      </c>
      <c r="E2" s="1" t="s">
        <v>147</v>
      </c>
      <c r="F2" s="2" t="s">
        <v>83</v>
      </c>
      <c r="G2" s="2" t="s">
        <v>148</v>
      </c>
      <c r="H2" s="4">
        <v>0.25</v>
      </c>
      <c r="I2" t="s">
        <v>149</v>
      </c>
      <c r="J2" t="s">
        <v>150</v>
      </c>
      <c r="L2" t="s">
        <v>151</v>
      </c>
      <c r="N2" s="2" t="s">
        <v>152</v>
      </c>
    </row>
    <row r="3" spans="1:14" x14ac:dyDescent="0.3">
      <c r="A3" t="s">
        <v>153</v>
      </c>
      <c r="C3" t="s">
        <v>154</v>
      </c>
      <c r="D3" s="2" t="s">
        <v>155</v>
      </c>
      <c r="E3" s="1" t="s">
        <v>156</v>
      </c>
      <c r="F3" s="2" t="s">
        <v>157</v>
      </c>
      <c r="G3" s="2" t="s">
        <v>158</v>
      </c>
      <c r="H3" s="4">
        <v>0.55000000000000004</v>
      </c>
      <c r="I3" t="s">
        <v>159</v>
      </c>
      <c r="J3" t="s">
        <v>160</v>
      </c>
      <c r="N3" s="2" t="s">
        <v>83</v>
      </c>
    </row>
    <row r="4" spans="1:14" x14ac:dyDescent="0.3">
      <c r="A4" t="s">
        <v>161</v>
      </c>
      <c r="C4" t="s">
        <v>162</v>
      </c>
      <c r="E4" s="1" t="s">
        <v>163</v>
      </c>
      <c r="G4" s="2" t="s">
        <v>164</v>
      </c>
      <c r="H4" s="4">
        <v>0.15</v>
      </c>
      <c r="I4" t="s">
        <v>165</v>
      </c>
      <c r="J4" t="s">
        <v>166</v>
      </c>
      <c r="N4" s="2"/>
    </row>
    <row r="5" spans="1:14" x14ac:dyDescent="0.3">
      <c r="A5" t="s">
        <v>167</v>
      </c>
      <c r="E5" s="1" t="s">
        <v>168</v>
      </c>
      <c r="G5" s="2" t="s">
        <v>169</v>
      </c>
      <c r="H5" s="4">
        <v>0.7</v>
      </c>
      <c r="I5" t="s">
        <v>170</v>
      </c>
      <c r="J5" t="s">
        <v>171</v>
      </c>
      <c r="N5" s="2"/>
    </row>
    <row r="6" spans="1:14" x14ac:dyDescent="0.3">
      <c r="E6" s="1" t="s">
        <v>172</v>
      </c>
      <c r="G6" s="2" t="s">
        <v>173</v>
      </c>
      <c r="H6" s="4">
        <v>0.3</v>
      </c>
      <c r="J6" t="s">
        <v>174</v>
      </c>
      <c r="N6" s="2"/>
    </row>
    <row r="7" spans="1:14" x14ac:dyDescent="0.3">
      <c r="E7" s="1" t="s">
        <v>175</v>
      </c>
      <c r="G7" s="2" t="s">
        <v>83</v>
      </c>
      <c r="N7" s="2" t="s">
        <v>83</v>
      </c>
    </row>
    <row r="8" spans="1:14" x14ac:dyDescent="0.3">
      <c r="E8" s="1" t="s">
        <v>176</v>
      </c>
    </row>
  </sheetData>
  <pageMargins left="0.7" right="0.7" top="0.75" bottom="0.75" header="0.3" footer="0.3"/>
  <pageSetup orientation="portrait" r:id="rId1"/>
  <headerFooter>
    <oddHeader>&amp;C&amp;"Calibri"&amp;10&amp;K000000Internal&amp;1#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6FDF152-C196-4040-AB51-46B29C1B68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D89E017-DF9E-4D7A-9036-DAED46F48CF9}">
  <ds:schemaRefs>
    <ds:schemaRef ds:uri="http://schemas.microsoft.com/sharepoint/v3/contenttype/forms"/>
  </ds:schemaRefs>
</ds:datastoreItem>
</file>

<file path=customXml/itemProps3.xml><?xml version="1.0" encoding="utf-8"?>
<ds:datastoreItem xmlns:ds="http://schemas.openxmlformats.org/officeDocument/2006/customXml" ds:itemID="{23053764-0AEE-4C5F-8731-D8855A804D4F}">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GENERALES NOTA 321</vt:lpstr>
      <vt:lpstr>GENERALES  NOTA 324 -478</vt:lpstr>
      <vt:lpstr>GENERALES NOTA 325</vt:lpstr>
      <vt:lpstr>CONCEPTO DE CONCILIACIÓN 330 </vt:lpstr>
      <vt:lpstr>CAMBIO DE CONTINGENCIA 423</vt:lpstr>
      <vt:lpstr>Hoja1</vt:lpstr>
      <vt:lpstr>Hoja2</vt:lpstr>
    </vt:vector>
  </TitlesOfParts>
  <Manager/>
  <Company>Allianz Technology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Gonzalo Rodríguez</cp:lastModifiedBy>
  <cp:revision/>
  <dcterms:created xsi:type="dcterms:W3CDTF">2020-12-07T14:41:17Z</dcterms:created>
  <dcterms:modified xsi:type="dcterms:W3CDTF">2025-03-15T17:14:33Z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ContentTypeId">
    <vt:lpwstr>0x0101002C92A54D8AB3014FADD0201C99992F62</vt:lpwstr>
  </property>
  <property fmtid="{D5CDD505-2E9C-101B-9397-08002B2CF9AE}" pid="31" name="MediaServiceImageTags">
    <vt:lpwstr/>
  </property>
</Properties>
</file>