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RGC\Downloads\"/>
    </mc:Choice>
  </mc:AlternateContent>
  <xr:revisionPtr revIDLastSave="0" documentId="13_ncr:1_{51433671-5E52-4190-9065-5E26071D6EBA}" xr6:coauthVersionLast="47" xr6:coauthVersionMax="47" xr10:uidLastSave="{00000000-0000-0000-0000-000000000000}"/>
  <bookViews>
    <workbookView xWindow="-110" yWindow="-110" windowWidth="19420" windowHeight="10420" tabRatio="655" firstSheet="1" activeTab="1" xr2:uid="{00000000-000D-0000-FFFF-FFFF00000000}"/>
  </bookViews>
  <sheets>
    <sheet name="Instructivo diligenciamiento" sheetId="7" state="hidden" r:id="rId1"/>
    <sheet name="Formato" sheetId="2" r:id="rId2"/>
    <sheet name="ESTADOS DE CARTERA" sheetId="8" state="hidden" r:id="rId3"/>
    <sheet name="CODIGOS DE AUDITORIA" sheetId="9" state="hidden" r:id="rId4"/>
    <sheet name="Formato (2)" sheetId="4" state="hidden" r:id="rId5"/>
    <sheet name="Preconciliacion" sheetId="5" r:id="rId6"/>
    <sheet name="Hoja1" sheetId="3" state="hidden" r:id="rId7"/>
    <sheet name="Certificados de cobertura" sheetId="6" state="hidden" r:id="rId8"/>
  </sheets>
  <definedNames>
    <definedName name="_xlnm._FilterDatabase" localSheetId="7" hidden="1">'Certificados de cobertura'!$A$1:$J$1</definedName>
    <definedName name="_xlnm._FilterDatabase" localSheetId="1" hidden="1">Formato!$A$5:$AC$5</definedName>
    <definedName name="_xlnm._FilterDatabase" localSheetId="4" hidden="1">'Formato (2)'!$A$1:$AF$1</definedName>
    <definedName name="FACTURA.">'Formato (2)'!$B$1:$AF$1</definedName>
  </definedNames>
  <calcPr calcId="191029"/>
  <pivotCaches>
    <pivotCache cacheId="17"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3" i="4" l="1"/>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 r="X77" i="2"/>
  <c r="N68" i="2"/>
  <c r="W68" i="2"/>
  <c r="S68" i="2"/>
  <c r="R68" i="2"/>
  <c r="Q68" i="2"/>
  <c r="L68" i="2"/>
  <c r="S40" i="4"/>
  <c r="V31" i="4"/>
  <c r="R32" i="4"/>
  <c r="S32" i="4"/>
  <c r="V32" i="4"/>
  <c r="V34" i="4"/>
  <c r="V38" i="4"/>
  <c r="V40" i="4"/>
  <c r="V42" i="4"/>
  <c r="V45" i="4"/>
  <c r="V46" i="4"/>
  <c r="V48" i="4"/>
  <c r="V50" i="4"/>
  <c r="V53" i="4"/>
  <c r="V54" i="4"/>
  <c r="V56" i="4"/>
  <c r="V58" i="4"/>
  <c r="V59" i="4"/>
  <c r="V61" i="4"/>
  <c r="V62" i="4"/>
  <c r="V33" i="4"/>
  <c r="V41" i="4"/>
  <c r="V57" i="4"/>
  <c r="Y42" i="4"/>
  <c r="P27" i="4"/>
  <c r="V27" i="4"/>
  <c r="P28" i="4"/>
  <c r="V28" i="4"/>
  <c r="V29" i="4"/>
  <c r="P30" i="4"/>
  <c r="V30" i="4"/>
  <c r="P31" i="4"/>
  <c r="P33" i="4"/>
  <c r="P34" i="4"/>
  <c r="V35" i="4"/>
  <c r="P36" i="4"/>
  <c r="U36" i="4"/>
  <c r="V36" i="4"/>
  <c r="P39" i="4"/>
  <c r="V39" i="4"/>
  <c r="P42" i="4"/>
  <c r="U42" i="4"/>
  <c r="P43" i="4"/>
  <c r="V43" i="4"/>
  <c r="P44" i="4"/>
  <c r="V44" i="4"/>
  <c r="P45" i="4"/>
  <c r="P47" i="4"/>
  <c r="V47" i="4"/>
  <c r="P49" i="4"/>
  <c r="V49" i="4"/>
  <c r="V51" i="4"/>
  <c r="P52" i="4"/>
  <c r="U52" i="4"/>
  <c r="V52" i="4"/>
  <c r="P53" i="4"/>
  <c r="P54" i="4"/>
  <c r="P55" i="4"/>
  <c r="V55" i="4"/>
  <c r="P56" i="4"/>
  <c r="U56" i="4"/>
  <c r="P57" i="4"/>
  <c r="P58" i="4"/>
  <c r="P59" i="4"/>
  <c r="U59" i="4"/>
  <c r="U61" i="4"/>
  <c r="P62" i="4"/>
  <c r="E27" i="4"/>
  <c r="F28" i="4"/>
  <c r="G29" i="4"/>
  <c r="H30" i="4"/>
  <c r="D33" i="4"/>
  <c r="G34" i="4"/>
  <c r="H35" i="4"/>
  <c r="D38" i="4"/>
  <c r="E39" i="4"/>
  <c r="D40" i="4"/>
  <c r="G40" i="4"/>
  <c r="G41" i="4"/>
  <c r="D42" i="4"/>
  <c r="H43" i="4"/>
  <c r="I44" i="4"/>
  <c r="E47" i="4"/>
  <c r="G48" i="4"/>
  <c r="H49" i="4"/>
  <c r="J51" i="4"/>
  <c r="E53" i="4"/>
  <c r="E54" i="4"/>
  <c r="H55" i="4"/>
  <c r="I57" i="4"/>
  <c r="C58" i="4"/>
  <c r="D58" i="4"/>
  <c r="C59" i="4"/>
  <c r="D61" i="4"/>
  <c r="C62" i="4"/>
  <c r="E63" i="4"/>
  <c r="Z63" i="4"/>
  <c r="D30" i="4"/>
  <c r="D32" i="4"/>
  <c r="D34" i="4"/>
  <c r="D47" i="4"/>
  <c r="D48" i="4"/>
  <c r="D50" i="4"/>
  <c r="D55" i="4"/>
  <c r="D56" i="4"/>
  <c r="D63" i="4"/>
  <c r="A27" i="4"/>
  <c r="B27" i="4"/>
  <c r="C27" i="4"/>
  <c r="D27" i="4"/>
  <c r="F27" i="4"/>
  <c r="G27" i="4"/>
  <c r="H27" i="4"/>
  <c r="I27" i="4"/>
  <c r="J27" i="4"/>
  <c r="L27" i="4"/>
  <c r="M27" i="4"/>
  <c r="N27" i="4"/>
  <c r="O27" i="4" s="1"/>
  <c r="Q27" i="4"/>
  <c r="R27" i="4"/>
  <c r="S27" i="4"/>
  <c r="T27" i="4"/>
  <c r="Y27" i="4"/>
  <c r="A28" i="4"/>
  <c r="B28" i="4"/>
  <c r="C28" i="4"/>
  <c r="D28" i="4"/>
  <c r="E28" i="4"/>
  <c r="G28" i="4"/>
  <c r="H28" i="4"/>
  <c r="I28" i="4"/>
  <c r="J28" i="4"/>
  <c r="L28" i="4"/>
  <c r="M28" i="4"/>
  <c r="N28" i="4"/>
  <c r="O28" i="4" s="1"/>
  <c r="Q28" i="4"/>
  <c r="R28" i="4"/>
  <c r="S28" i="4"/>
  <c r="T28" i="4"/>
  <c r="U28" i="4"/>
  <c r="Y28" i="4"/>
  <c r="A29" i="4"/>
  <c r="B29" i="4"/>
  <c r="C29" i="4"/>
  <c r="D29" i="4"/>
  <c r="E29" i="4"/>
  <c r="F29" i="4"/>
  <c r="H29" i="4"/>
  <c r="I29" i="4"/>
  <c r="J29" i="4"/>
  <c r="L29" i="4"/>
  <c r="M29" i="4"/>
  <c r="N29" i="4"/>
  <c r="O29" i="4" s="1"/>
  <c r="P29" i="4"/>
  <c r="Q29" i="4"/>
  <c r="R29" i="4"/>
  <c r="S29" i="4"/>
  <c r="T29" i="4"/>
  <c r="Y29" i="4"/>
  <c r="A30" i="4"/>
  <c r="B30" i="4"/>
  <c r="C30" i="4"/>
  <c r="E30" i="4"/>
  <c r="F30" i="4"/>
  <c r="G30" i="4"/>
  <c r="I30" i="4"/>
  <c r="J30" i="4"/>
  <c r="L30" i="4"/>
  <c r="M30" i="4"/>
  <c r="N30" i="4"/>
  <c r="O30" i="4" s="1"/>
  <c r="Q30" i="4"/>
  <c r="R30" i="4"/>
  <c r="S30" i="4"/>
  <c r="T30" i="4"/>
  <c r="Y30" i="4"/>
  <c r="A31" i="4"/>
  <c r="B31" i="4"/>
  <c r="C31" i="4"/>
  <c r="D31" i="4"/>
  <c r="E31" i="4"/>
  <c r="F31" i="4"/>
  <c r="G31" i="4"/>
  <c r="H31" i="4"/>
  <c r="I31" i="4"/>
  <c r="L31" i="4"/>
  <c r="M31" i="4"/>
  <c r="N31" i="4"/>
  <c r="O31" i="4" s="1"/>
  <c r="Q31" i="4"/>
  <c r="R31" i="4"/>
  <c r="S31" i="4"/>
  <c r="T31" i="4"/>
  <c r="U31" i="4"/>
  <c r="Y31" i="4"/>
  <c r="A32" i="4"/>
  <c r="B32" i="4"/>
  <c r="C32" i="4"/>
  <c r="E32" i="4"/>
  <c r="F32" i="4"/>
  <c r="G32" i="4"/>
  <c r="H32" i="4"/>
  <c r="I32" i="4"/>
  <c r="J32" i="4"/>
  <c r="L32" i="4"/>
  <c r="M32" i="4"/>
  <c r="N32" i="4"/>
  <c r="O32" i="4" s="1"/>
  <c r="P32" i="4"/>
  <c r="Q32" i="4"/>
  <c r="T32" i="4"/>
  <c r="Y32" i="4"/>
  <c r="A33" i="4"/>
  <c r="B33" i="4"/>
  <c r="C33" i="4"/>
  <c r="E33" i="4"/>
  <c r="F33" i="4"/>
  <c r="G33" i="4"/>
  <c r="H33" i="4"/>
  <c r="I33" i="4"/>
  <c r="J33" i="4"/>
  <c r="L33" i="4"/>
  <c r="M33" i="4"/>
  <c r="N33" i="4"/>
  <c r="O33" i="4" s="1"/>
  <c r="Q33" i="4"/>
  <c r="R33" i="4"/>
  <c r="S33" i="4"/>
  <c r="T33" i="4"/>
  <c r="Y33" i="4"/>
  <c r="A34" i="4"/>
  <c r="B34" i="4"/>
  <c r="C34" i="4"/>
  <c r="E34" i="4"/>
  <c r="F34" i="4"/>
  <c r="H34" i="4"/>
  <c r="I34" i="4"/>
  <c r="J34" i="4"/>
  <c r="L34" i="4"/>
  <c r="M34" i="4"/>
  <c r="N34" i="4"/>
  <c r="O34" i="4" s="1"/>
  <c r="Q34" i="4"/>
  <c r="R34" i="4"/>
  <c r="T34" i="4"/>
  <c r="A35" i="4"/>
  <c r="B35" i="4"/>
  <c r="C35" i="4"/>
  <c r="D35" i="4"/>
  <c r="E35" i="4"/>
  <c r="F35" i="4"/>
  <c r="G35" i="4"/>
  <c r="I35" i="4"/>
  <c r="J35" i="4"/>
  <c r="L35" i="4"/>
  <c r="M35" i="4"/>
  <c r="N35" i="4"/>
  <c r="O35" i="4" s="1"/>
  <c r="P35" i="4"/>
  <c r="Q35" i="4"/>
  <c r="R35" i="4"/>
  <c r="S35" i="4"/>
  <c r="T35" i="4"/>
  <c r="Y35" i="4"/>
  <c r="A36" i="4"/>
  <c r="B36" i="4"/>
  <c r="C36" i="4"/>
  <c r="D36" i="4"/>
  <c r="E36" i="4"/>
  <c r="F36" i="4"/>
  <c r="G36" i="4"/>
  <c r="H36" i="4"/>
  <c r="I36" i="4"/>
  <c r="L36" i="4"/>
  <c r="M36" i="4"/>
  <c r="N36" i="4"/>
  <c r="O36" i="4" s="1"/>
  <c r="Q36" i="4"/>
  <c r="R36" i="4"/>
  <c r="S36" i="4"/>
  <c r="T36" i="4"/>
  <c r="Y36" i="4"/>
  <c r="A37" i="4"/>
  <c r="B37" i="4"/>
  <c r="C37" i="4"/>
  <c r="D37" i="4"/>
  <c r="E37" i="4"/>
  <c r="F37" i="4"/>
  <c r="G37" i="4"/>
  <c r="H37" i="4"/>
  <c r="I37" i="4"/>
  <c r="J37" i="4"/>
  <c r="L37" i="4"/>
  <c r="M37" i="4"/>
  <c r="N37" i="4"/>
  <c r="O37" i="4" s="1"/>
  <c r="P37" i="4"/>
  <c r="Q37" i="4"/>
  <c r="R37" i="4"/>
  <c r="S37" i="4"/>
  <c r="T37" i="4"/>
  <c r="U37" i="4"/>
  <c r="V37" i="4"/>
  <c r="Y37" i="4"/>
  <c r="A38" i="4"/>
  <c r="B38" i="4"/>
  <c r="C38" i="4"/>
  <c r="E38" i="4"/>
  <c r="F38" i="4"/>
  <c r="G38" i="4"/>
  <c r="H38" i="4"/>
  <c r="I38" i="4"/>
  <c r="J38" i="4"/>
  <c r="L38" i="4"/>
  <c r="M38" i="4"/>
  <c r="N38" i="4"/>
  <c r="O38" i="4" s="1"/>
  <c r="P38" i="4"/>
  <c r="Q38" i="4"/>
  <c r="R38" i="4"/>
  <c r="S38" i="4"/>
  <c r="T38" i="4"/>
  <c r="Y38" i="4"/>
  <c r="A39" i="4"/>
  <c r="B39" i="4"/>
  <c r="C39" i="4"/>
  <c r="D39" i="4"/>
  <c r="F39" i="4"/>
  <c r="G39" i="4"/>
  <c r="H39" i="4"/>
  <c r="I39" i="4"/>
  <c r="J39" i="4"/>
  <c r="L39" i="4"/>
  <c r="M39" i="4"/>
  <c r="N39" i="4"/>
  <c r="O39" i="4" s="1"/>
  <c r="Q39" i="4"/>
  <c r="R39" i="4"/>
  <c r="S39" i="4"/>
  <c r="T39" i="4"/>
  <c r="Y39" i="4"/>
  <c r="A40" i="4"/>
  <c r="B40" i="4"/>
  <c r="C40" i="4"/>
  <c r="E40" i="4"/>
  <c r="F40" i="4"/>
  <c r="H40" i="4"/>
  <c r="I40" i="4"/>
  <c r="J40" i="4"/>
  <c r="L40" i="4"/>
  <c r="M40" i="4"/>
  <c r="N40" i="4"/>
  <c r="O40" i="4" s="1"/>
  <c r="P40" i="4"/>
  <c r="Q40" i="4"/>
  <c r="R40" i="4"/>
  <c r="T40" i="4"/>
  <c r="U40" i="4"/>
  <c r="Y40" i="4"/>
  <c r="A41" i="4"/>
  <c r="B41" i="4"/>
  <c r="C41" i="4"/>
  <c r="D41" i="4"/>
  <c r="E41" i="4"/>
  <c r="F41" i="4"/>
  <c r="H41" i="4"/>
  <c r="I41" i="4"/>
  <c r="J41" i="4"/>
  <c r="L41" i="4"/>
  <c r="M41" i="4"/>
  <c r="N41" i="4"/>
  <c r="O41" i="4" s="1"/>
  <c r="P41" i="4"/>
  <c r="Q41" i="4"/>
  <c r="R41" i="4"/>
  <c r="S41" i="4"/>
  <c r="T41" i="4"/>
  <c r="Y41" i="4"/>
  <c r="A42" i="4"/>
  <c r="B42" i="4"/>
  <c r="C42" i="4"/>
  <c r="E42" i="4"/>
  <c r="F42" i="4"/>
  <c r="G42" i="4"/>
  <c r="H42" i="4"/>
  <c r="I42" i="4"/>
  <c r="J42" i="4"/>
  <c r="L42" i="4"/>
  <c r="M42" i="4"/>
  <c r="N42" i="4"/>
  <c r="O42" i="4" s="1"/>
  <c r="Q42" i="4"/>
  <c r="R42" i="4"/>
  <c r="T42" i="4"/>
  <c r="A43" i="4"/>
  <c r="B43" i="4"/>
  <c r="C43" i="4"/>
  <c r="D43" i="4"/>
  <c r="E43" i="4"/>
  <c r="F43" i="4"/>
  <c r="G43" i="4"/>
  <c r="I43" i="4"/>
  <c r="J43" i="4"/>
  <c r="L43" i="4"/>
  <c r="M43" i="4"/>
  <c r="N43" i="4"/>
  <c r="O43" i="4" s="1"/>
  <c r="Q43" i="4"/>
  <c r="R43" i="4"/>
  <c r="S43" i="4"/>
  <c r="T43" i="4"/>
  <c r="Y43" i="4"/>
  <c r="A44" i="4"/>
  <c r="B44" i="4"/>
  <c r="C44" i="4"/>
  <c r="D44" i="4"/>
  <c r="E44" i="4"/>
  <c r="F44" i="4"/>
  <c r="G44" i="4"/>
  <c r="H44" i="4"/>
  <c r="J44" i="4"/>
  <c r="L44" i="4"/>
  <c r="M44" i="4"/>
  <c r="N44" i="4"/>
  <c r="O44" i="4" s="1"/>
  <c r="Q44" i="4"/>
  <c r="R44" i="4"/>
  <c r="S44" i="4"/>
  <c r="T44" i="4"/>
  <c r="U44" i="4"/>
  <c r="Y44" i="4"/>
  <c r="A45" i="4"/>
  <c r="B45" i="4"/>
  <c r="C45" i="4"/>
  <c r="D45" i="4"/>
  <c r="E45" i="4"/>
  <c r="F45" i="4"/>
  <c r="G45" i="4"/>
  <c r="H45" i="4"/>
  <c r="I45" i="4"/>
  <c r="L45" i="4"/>
  <c r="M45" i="4"/>
  <c r="N45" i="4"/>
  <c r="O45" i="4" s="1"/>
  <c r="Q45" i="4"/>
  <c r="R45" i="4"/>
  <c r="S45" i="4"/>
  <c r="T45" i="4"/>
  <c r="Y45" i="4"/>
  <c r="A46" i="4"/>
  <c r="B46" i="4"/>
  <c r="C46" i="4"/>
  <c r="D46" i="4"/>
  <c r="E46" i="4"/>
  <c r="F46" i="4"/>
  <c r="G46" i="4"/>
  <c r="H46" i="4"/>
  <c r="I46" i="4"/>
  <c r="L46" i="4"/>
  <c r="M46" i="4"/>
  <c r="N46" i="4"/>
  <c r="O46" i="4" s="1"/>
  <c r="P46" i="4"/>
  <c r="Q46" i="4"/>
  <c r="R46" i="4"/>
  <c r="S46" i="4"/>
  <c r="T46" i="4"/>
  <c r="Y46" i="4"/>
  <c r="A47" i="4"/>
  <c r="B47" i="4"/>
  <c r="C47" i="4"/>
  <c r="F47" i="4"/>
  <c r="G47" i="4"/>
  <c r="H47" i="4"/>
  <c r="I47" i="4"/>
  <c r="J47" i="4"/>
  <c r="L47" i="4"/>
  <c r="M47" i="4"/>
  <c r="N47" i="4"/>
  <c r="O47" i="4" s="1"/>
  <c r="Q47" i="4"/>
  <c r="R47" i="4"/>
  <c r="S47" i="4"/>
  <c r="T47" i="4"/>
  <c r="U47" i="4"/>
  <c r="Y47" i="4"/>
  <c r="A48" i="4"/>
  <c r="B48" i="4"/>
  <c r="C48" i="4"/>
  <c r="E48" i="4"/>
  <c r="F48" i="4"/>
  <c r="H48" i="4"/>
  <c r="I48" i="4"/>
  <c r="J48" i="4"/>
  <c r="L48" i="4"/>
  <c r="M48" i="4"/>
  <c r="N48" i="4"/>
  <c r="O48" i="4" s="1"/>
  <c r="P48" i="4"/>
  <c r="Q48" i="4"/>
  <c r="R48" i="4"/>
  <c r="T48" i="4"/>
  <c r="Y48" i="4"/>
  <c r="A49" i="4"/>
  <c r="B49" i="4"/>
  <c r="C49" i="4"/>
  <c r="D49" i="4"/>
  <c r="E49" i="4"/>
  <c r="F49" i="4"/>
  <c r="G49" i="4"/>
  <c r="I49" i="4"/>
  <c r="J49" i="4"/>
  <c r="L49" i="4"/>
  <c r="M49" i="4"/>
  <c r="N49" i="4"/>
  <c r="O49" i="4" s="1"/>
  <c r="Q49" i="4"/>
  <c r="R49" i="4"/>
  <c r="S49" i="4"/>
  <c r="T49" i="4"/>
  <c r="Y49" i="4"/>
  <c r="A50" i="4"/>
  <c r="B50" i="4"/>
  <c r="C50" i="4"/>
  <c r="E50" i="4"/>
  <c r="F50" i="4"/>
  <c r="G50" i="4"/>
  <c r="H50" i="4"/>
  <c r="I50" i="4"/>
  <c r="J50" i="4"/>
  <c r="L50" i="4"/>
  <c r="M50" i="4"/>
  <c r="N50" i="4"/>
  <c r="O50" i="4" s="1"/>
  <c r="P50" i="4"/>
  <c r="Q50" i="4"/>
  <c r="R50" i="4"/>
  <c r="S50" i="4"/>
  <c r="T50" i="4"/>
  <c r="A51" i="4"/>
  <c r="B51" i="4"/>
  <c r="C51" i="4"/>
  <c r="D51" i="4"/>
  <c r="E51" i="4"/>
  <c r="F51" i="4"/>
  <c r="G51" i="4"/>
  <c r="H51" i="4"/>
  <c r="I51" i="4"/>
  <c r="L51" i="4"/>
  <c r="M51" i="4"/>
  <c r="N51" i="4"/>
  <c r="O51" i="4" s="1"/>
  <c r="P51" i="4"/>
  <c r="Q51" i="4"/>
  <c r="R51" i="4"/>
  <c r="S51" i="4"/>
  <c r="T51" i="4"/>
  <c r="Y51" i="4"/>
  <c r="A52" i="4"/>
  <c r="B52" i="4"/>
  <c r="C52" i="4"/>
  <c r="D52" i="4"/>
  <c r="E52" i="4"/>
  <c r="F52" i="4"/>
  <c r="G52" i="4"/>
  <c r="H52" i="4"/>
  <c r="I52" i="4"/>
  <c r="J52" i="4"/>
  <c r="L52" i="4"/>
  <c r="M52" i="4"/>
  <c r="N52" i="4"/>
  <c r="O52" i="4" s="1"/>
  <c r="Q52" i="4"/>
  <c r="R52" i="4"/>
  <c r="S52" i="4"/>
  <c r="T52" i="4"/>
  <c r="Y52" i="4"/>
  <c r="A53" i="4"/>
  <c r="B53" i="4"/>
  <c r="C53" i="4"/>
  <c r="D53" i="4"/>
  <c r="F53" i="4"/>
  <c r="G53" i="4"/>
  <c r="H53" i="4"/>
  <c r="I53" i="4"/>
  <c r="J53" i="4"/>
  <c r="L53" i="4"/>
  <c r="M53" i="4"/>
  <c r="N53" i="4"/>
  <c r="O53" i="4" s="1"/>
  <c r="Q53" i="4"/>
  <c r="R53" i="4"/>
  <c r="S53" i="4"/>
  <c r="T53" i="4"/>
  <c r="U53" i="4"/>
  <c r="Y53" i="4"/>
  <c r="A54" i="4"/>
  <c r="B54" i="4"/>
  <c r="C54" i="4"/>
  <c r="D54" i="4"/>
  <c r="F54" i="4"/>
  <c r="G54" i="4"/>
  <c r="H54" i="4"/>
  <c r="I54" i="4"/>
  <c r="J54" i="4"/>
  <c r="L54" i="4"/>
  <c r="M54" i="4"/>
  <c r="N54" i="4"/>
  <c r="O54" i="4" s="1"/>
  <c r="Q54" i="4"/>
  <c r="R54" i="4"/>
  <c r="S54" i="4"/>
  <c r="T54" i="4"/>
  <c r="Y54" i="4"/>
  <c r="A55" i="4"/>
  <c r="B55" i="4"/>
  <c r="C55" i="4"/>
  <c r="E55" i="4"/>
  <c r="F55" i="4"/>
  <c r="G55" i="4"/>
  <c r="I55" i="4"/>
  <c r="J55" i="4"/>
  <c r="L55" i="4"/>
  <c r="M55" i="4"/>
  <c r="N55" i="4"/>
  <c r="O55" i="4" s="1"/>
  <c r="Q55" i="4"/>
  <c r="R55" i="4"/>
  <c r="S55" i="4"/>
  <c r="T55" i="4"/>
  <c r="Y55" i="4"/>
  <c r="A56" i="4"/>
  <c r="B56" i="4"/>
  <c r="C56" i="4"/>
  <c r="E56" i="4"/>
  <c r="F56" i="4"/>
  <c r="G56" i="4"/>
  <c r="H56" i="4"/>
  <c r="I56" i="4"/>
  <c r="J56" i="4"/>
  <c r="L56" i="4"/>
  <c r="M56" i="4"/>
  <c r="N56" i="4"/>
  <c r="O56" i="4" s="1"/>
  <c r="Q56" i="4"/>
  <c r="R56" i="4"/>
  <c r="T56" i="4"/>
  <c r="Y56" i="4"/>
  <c r="A57" i="4"/>
  <c r="B57" i="4"/>
  <c r="C57" i="4"/>
  <c r="D57" i="4"/>
  <c r="E57" i="4"/>
  <c r="F57" i="4"/>
  <c r="G57" i="4"/>
  <c r="H57" i="4"/>
  <c r="J57" i="4"/>
  <c r="L57" i="4"/>
  <c r="M57" i="4"/>
  <c r="N57" i="4"/>
  <c r="O57" i="4" s="1"/>
  <c r="Q57" i="4"/>
  <c r="R57" i="4"/>
  <c r="S57" i="4"/>
  <c r="T57" i="4"/>
  <c r="U57" i="4"/>
  <c r="Y57" i="4"/>
  <c r="A58" i="4"/>
  <c r="B58" i="4"/>
  <c r="E58" i="4"/>
  <c r="F58" i="4"/>
  <c r="G58" i="4"/>
  <c r="H58" i="4"/>
  <c r="I58" i="4"/>
  <c r="J58" i="4"/>
  <c r="L58" i="4"/>
  <c r="M58" i="4"/>
  <c r="N58" i="4"/>
  <c r="O58" i="4" s="1"/>
  <c r="Q58" i="4"/>
  <c r="R58" i="4"/>
  <c r="S58" i="4"/>
  <c r="T58" i="4"/>
  <c r="A59" i="4"/>
  <c r="B59" i="4"/>
  <c r="D59" i="4"/>
  <c r="E59" i="4"/>
  <c r="F59" i="4"/>
  <c r="G59" i="4"/>
  <c r="H59" i="4"/>
  <c r="I59" i="4"/>
  <c r="J59" i="4"/>
  <c r="L59" i="4"/>
  <c r="M59" i="4"/>
  <c r="N59" i="4"/>
  <c r="O59" i="4" s="1"/>
  <c r="Q59" i="4"/>
  <c r="R59" i="4"/>
  <c r="S59" i="4"/>
  <c r="T59" i="4"/>
  <c r="Y59" i="4"/>
  <c r="A60" i="4"/>
  <c r="B60" i="4"/>
  <c r="C60" i="4"/>
  <c r="D60" i="4"/>
  <c r="E60" i="4"/>
  <c r="F60" i="4"/>
  <c r="G60" i="4"/>
  <c r="H60" i="4"/>
  <c r="I60" i="4"/>
  <c r="J60" i="4"/>
  <c r="L60" i="4"/>
  <c r="M60" i="4"/>
  <c r="N60" i="4"/>
  <c r="O60" i="4" s="1"/>
  <c r="P60" i="4"/>
  <c r="Q60" i="4"/>
  <c r="R60" i="4"/>
  <c r="S60" i="4"/>
  <c r="T60" i="4"/>
  <c r="U60" i="4"/>
  <c r="V60" i="4"/>
  <c r="Y60" i="4"/>
  <c r="A61" i="4"/>
  <c r="B61" i="4"/>
  <c r="C61" i="4"/>
  <c r="E61" i="4"/>
  <c r="F61" i="4"/>
  <c r="G61" i="4"/>
  <c r="H61" i="4"/>
  <c r="I61" i="4"/>
  <c r="J61" i="4"/>
  <c r="L61" i="4"/>
  <c r="M61" i="4"/>
  <c r="N61" i="4"/>
  <c r="O61" i="4" s="1"/>
  <c r="P61" i="4"/>
  <c r="Q61" i="4"/>
  <c r="R61" i="4"/>
  <c r="S61" i="4"/>
  <c r="T61" i="4"/>
  <c r="Y61" i="4"/>
  <c r="A62" i="4"/>
  <c r="B62" i="4"/>
  <c r="D62" i="4"/>
  <c r="E62" i="4"/>
  <c r="F62" i="4"/>
  <c r="G62" i="4"/>
  <c r="H62" i="4"/>
  <c r="I62" i="4"/>
  <c r="J62" i="4"/>
  <c r="L62" i="4"/>
  <c r="M62" i="4"/>
  <c r="N62" i="4"/>
  <c r="O62" i="4" s="1"/>
  <c r="Q62" i="4"/>
  <c r="R62" i="4"/>
  <c r="S62" i="4"/>
  <c r="T62" i="4"/>
  <c r="Y62" i="4"/>
  <c r="A63" i="4"/>
  <c r="B63" i="4"/>
  <c r="C63" i="4"/>
  <c r="F63" i="4"/>
  <c r="G63" i="4"/>
  <c r="H63" i="4"/>
  <c r="I63" i="4"/>
  <c r="J63" i="4"/>
  <c r="L63" i="4"/>
  <c r="M63" i="4"/>
  <c r="N63" i="4"/>
  <c r="O63" i="4" s="1"/>
  <c r="P63" i="4"/>
  <c r="Q63" i="4"/>
  <c r="R63" i="4"/>
  <c r="S63" i="4"/>
  <c r="T63" i="4"/>
  <c r="U63" i="4"/>
  <c r="V63" i="4"/>
  <c r="Y63" i="4"/>
  <c r="W55" i="4" l="1"/>
  <c r="W43" i="4"/>
  <c r="W39" i="4"/>
  <c r="X39" i="4"/>
  <c r="S42" i="4"/>
  <c r="W47" i="4"/>
  <c r="X35" i="4"/>
  <c r="S56" i="4"/>
  <c r="S48" i="4"/>
  <c r="S34" i="4"/>
  <c r="W40" i="4"/>
  <c r="W29" i="4"/>
  <c r="W48" i="4"/>
  <c r="X55" i="4"/>
  <c r="W37" i="4"/>
  <c r="X37" i="4"/>
  <c r="W62" i="4"/>
  <c r="W35" i="4"/>
  <c r="Z41" i="4"/>
  <c r="W61" i="4"/>
  <c r="X59" i="4"/>
  <c r="X29" i="4"/>
  <c r="W63" i="4"/>
  <c r="Z35" i="4"/>
  <c r="X38" i="4"/>
  <c r="W44" i="4"/>
  <c r="Z37" i="4"/>
  <c r="W38" i="4"/>
  <c r="Y58" i="4"/>
  <c r="Y50" i="4"/>
  <c r="Y34" i="4"/>
  <c r="Z58" i="4"/>
  <c r="U54" i="4"/>
  <c r="U45" i="4"/>
  <c r="U34" i="4"/>
  <c r="U50" i="4"/>
  <c r="U38" i="4"/>
  <c r="U32" i="4"/>
  <c r="U29" i="4"/>
  <c r="X63" i="4"/>
  <c r="Z61" i="4"/>
  <c r="X56" i="4"/>
  <c r="Z29" i="4"/>
  <c r="U51" i="4"/>
  <c r="U48" i="4"/>
  <c r="U46" i="4"/>
  <c r="U41" i="4"/>
  <c r="U35" i="4"/>
  <c r="X62" i="4"/>
  <c r="W52" i="4"/>
  <c r="Z40" i="4"/>
  <c r="Z38" i="4"/>
  <c r="W36" i="4"/>
  <c r="Z51" i="4"/>
  <c r="U62" i="4"/>
  <c r="U58" i="4"/>
  <c r="U30" i="4"/>
  <c r="U27" i="4"/>
  <c r="X32" i="4"/>
  <c r="U55" i="4"/>
  <c r="U43" i="4"/>
  <c r="U39" i="4"/>
  <c r="U33" i="4"/>
  <c r="AA59" i="4"/>
  <c r="W42" i="4"/>
  <c r="X60" i="4"/>
  <c r="U49" i="4"/>
  <c r="Z39" i="4"/>
  <c r="J31" i="4"/>
  <c r="X27" i="4"/>
  <c r="Z52" i="4"/>
  <c r="X36" i="4"/>
  <c r="J36" i="4"/>
  <c r="Z36" i="4"/>
  <c r="X43" i="4"/>
  <c r="W49" i="4"/>
  <c r="X49" i="4"/>
  <c r="W41" i="4"/>
  <c r="X41" i="4"/>
  <c r="W45" i="4"/>
  <c r="J46" i="4"/>
  <c r="AA40" i="4"/>
  <c r="J45" i="4"/>
  <c r="AA36" i="4"/>
  <c r="AA60" i="4"/>
  <c r="W34" i="4"/>
  <c r="AA41" i="4"/>
  <c r="AA49" i="4"/>
  <c r="AA30" i="4"/>
  <c r="AA62" i="4"/>
  <c r="AA38" i="4"/>
  <c r="W56" i="4" l="1"/>
  <c r="U68" i="2"/>
  <c r="Z68" i="2"/>
  <c r="V68" i="2"/>
  <c r="X68" i="2"/>
  <c r="Y68" i="2"/>
  <c r="X44" i="4"/>
  <c r="AA58" i="4"/>
  <c r="W57" i="4"/>
  <c r="X57" i="4"/>
  <c r="X40" i="4"/>
  <c r="Z43" i="4"/>
  <c r="W33" i="4"/>
  <c r="X50" i="4"/>
  <c r="X46" i="4"/>
  <c r="Z32" i="4"/>
  <c r="Z59" i="4"/>
  <c r="Z27" i="4"/>
  <c r="Z42" i="4"/>
  <c r="X30" i="4"/>
  <c r="Z53" i="4"/>
  <c r="Z46" i="4"/>
  <c r="W59" i="4"/>
  <c r="W50" i="4"/>
  <c r="W30" i="4"/>
  <c r="X42" i="4"/>
  <c r="W27" i="4"/>
  <c r="AA33" i="4"/>
  <c r="X45" i="4"/>
  <c r="X53" i="4"/>
  <c r="X33" i="4"/>
  <c r="X47" i="4"/>
  <c r="W53" i="4"/>
  <c r="W32" i="4"/>
  <c r="AA28" i="4"/>
  <c r="AA56" i="4"/>
  <c r="X28" i="4"/>
  <c r="Z44" i="4"/>
  <c r="Z45" i="4"/>
  <c r="Z30" i="4"/>
  <c r="X52" i="4"/>
  <c r="AA52" i="4"/>
  <c r="Z57" i="4"/>
  <c r="AA27" i="4"/>
  <c r="AA57" i="4"/>
  <c r="Z31" i="4"/>
  <c r="Z28" i="4"/>
  <c r="W46" i="4"/>
  <c r="AA63" i="4"/>
  <c r="Z47" i="4"/>
  <c r="Z56" i="4"/>
  <c r="W54" i="4"/>
  <c r="X58" i="4"/>
  <c r="Z62" i="4"/>
  <c r="W58" i="4"/>
  <c r="X34" i="4"/>
  <c r="X61" i="4"/>
  <c r="Z55" i="4"/>
  <c r="Z54" i="4"/>
  <c r="W51" i="4"/>
  <c r="W31" i="4"/>
  <c r="Z48" i="4"/>
  <c r="Z33" i="4"/>
  <c r="W60" i="4"/>
  <c r="X51" i="4"/>
  <c r="X54" i="4"/>
  <c r="Z50" i="4"/>
  <c r="Z49" i="4"/>
  <c r="Z60" i="4"/>
  <c r="Z34" i="4"/>
  <c r="W28" i="4"/>
  <c r="X31" i="4"/>
  <c r="X48" i="4"/>
  <c r="AA47" i="4"/>
  <c r="AA44" i="4"/>
  <c r="AA51" i="4"/>
  <c r="AA48" i="4"/>
  <c r="AA35" i="4"/>
  <c r="AA53" i="4"/>
  <c r="AA34" i="4"/>
  <c r="AA46" i="4"/>
  <c r="AA32" i="4"/>
  <c r="AA45" i="4"/>
  <c r="AA50" i="4"/>
  <c r="AA54" i="4"/>
  <c r="AA29" i="4"/>
  <c r="AA55" i="4"/>
  <c r="AA61" i="4"/>
  <c r="AA37" i="4"/>
  <c r="AA42" i="4"/>
  <c r="AA43" i="4"/>
  <c r="AA31" i="4"/>
  <c r="AA39" i="4"/>
  <c r="AA68" i="2" l="1"/>
  <c r="X3" i="4"/>
  <c r="X5" i="4"/>
  <c r="X6" i="4"/>
  <c r="X8" i="4"/>
  <c r="X9" i="4"/>
  <c r="X10" i="4"/>
  <c r="X11" i="4"/>
  <c r="X13" i="4"/>
  <c r="AA3" i="4"/>
  <c r="AA8" i="4"/>
  <c r="AA9" i="4"/>
  <c r="AA10" i="4"/>
  <c r="AA11" i="4"/>
  <c r="AA12" i="4"/>
  <c r="AA13" i="4"/>
  <c r="W7" i="4"/>
  <c r="W8" i="4"/>
  <c r="W9" i="4"/>
  <c r="Z4" i="4"/>
  <c r="Z6" i="4"/>
  <c r="Z10" i="4"/>
  <c r="Z11" i="4"/>
  <c r="W18" i="4"/>
  <c r="Z3" i="4"/>
  <c r="Z5" i="4"/>
  <c r="W26" i="4"/>
  <c r="E3" i="4"/>
  <c r="F3" i="4"/>
  <c r="G3" i="4"/>
  <c r="E4" i="4"/>
  <c r="F4" i="4"/>
  <c r="G4" i="4"/>
  <c r="E5" i="4"/>
  <c r="F5" i="4"/>
  <c r="G5" i="4"/>
  <c r="E6" i="4"/>
  <c r="F6" i="4"/>
  <c r="G6" i="4"/>
  <c r="E7" i="4"/>
  <c r="F7" i="4"/>
  <c r="G7" i="4"/>
  <c r="E8" i="4"/>
  <c r="F8" i="4"/>
  <c r="G8" i="4"/>
  <c r="E9" i="4"/>
  <c r="F9" i="4"/>
  <c r="G9" i="4"/>
  <c r="E10" i="4"/>
  <c r="F10" i="4"/>
  <c r="G10" i="4"/>
  <c r="E11" i="4"/>
  <c r="F11" i="4"/>
  <c r="G11" i="4"/>
  <c r="E12" i="4"/>
  <c r="F12" i="4"/>
  <c r="G12" i="4"/>
  <c r="E13" i="4"/>
  <c r="F13" i="4"/>
  <c r="G13" i="4"/>
  <c r="E14" i="4"/>
  <c r="F14" i="4"/>
  <c r="G14" i="4"/>
  <c r="E15" i="4"/>
  <c r="F15" i="4"/>
  <c r="G15" i="4"/>
  <c r="E16" i="4"/>
  <c r="F16" i="4"/>
  <c r="G16" i="4"/>
  <c r="E17" i="4"/>
  <c r="F17" i="4"/>
  <c r="G17" i="4"/>
  <c r="E18" i="4"/>
  <c r="F18" i="4"/>
  <c r="G18" i="4"/>
  <c r="E19" i="4"/>
  <c r="F19" i="4"/>
  <c r="G19" i="4"/>
  <c r="E20" i="4"/>
  <c r="F20" i="4"/>
  <c r="G20" i="4"/>
  <c r="E21" i="4"/>
  <c r="F21" i="4"/>
  <c r="G21" i="4"/>
  <c r="E22" i="4"/>
  <c r="F22" i="4"/>
  <c r="G22" i="4"/>
  <c r="E23" i="4"/>
  <c r="F23" i="4"/>
  <c r="G23" i="4"/>
  <c r="E24" i="4"/>
  <c r="F24" i="4"/>
  <c r="G24" i="4"/>
  <c r="E25" i="4"/>
  <c r="F25" i="4"/>
  <c r="G25" i="4"/>
  <c r="E26" i="4"/>
  <c r="F26" i="4"/>
  <c r="G26" i="4"/>
  <c r="E2" i="4"/>
  <c r="G2" i="4"/>
  <c r="F2" i="4"/>
  <c r="AA26" i="4"/>
  <c r="Z26" i="4"/>
  <c r="Y26" i="4"/>
  <c r="X26" i="4"/>
  <c r="V26" i="4"/>
  <c r="U26" i="4"/>
  <c r="T26" i="4"/>
  <c r="S26" i="4"/>
  <c r="R26" i="4"/>
  <c r="Q26" i="4"/>
  <c r="P26" i="4"/>
  <c r="N26" i="4"/>
  <c r="O26" i="4" s="1"/>
  <c r="M26" i="4"/>
  <c r="L26" i="4"/>
  <c r="J26" i="4"/>
  <c r="I26" i="4"/>
  <c r="H26" i="4"/>
  <c r="D26" i="4"/>
  <c r="C26" i="4"/>
  <c r="B26" i="4"/>
  <c r="A26" i="4"/>
  <c r="AA25" i="4"/>
  <c r="Z25" i="4"/>
  <c r="Y25" i="4"/>
  <c r="X25" i="4"/>
  <c r="W25" i="4"/>
  <c r="V25" i="4"/>
  <c r="U25" i="4"/>
  <c r="T25" i="4"/>
  <c r="S25" i="4"/>
  <c r="R25" i="4"/>
  <c r="Q25" i="4"/>
  <c r="P25" i="4"/>
  <c r="N25" i="4"/>
  <c r="O25" i="4" s="1"/>
  <c r="M25" i="4"/>
  <c r="L25" i="4"/>
  <c r="J25" i="4"/>
  <c r="I25" i="4"/>
  <c r="H25" i="4"/>
  <c r="D25" i="4"/>
  <c r="C25" i="4"/>
  <c r="B25" i="4"/>
  <c r="A25" i="4"/>
  <c r="AA24" i="4"/>
  <c r="Z24" i="4"/>
  <c r="Y24" i="4"/>
  <c r="X24" i="4"/>
  <c r="W24" i="4"/>
  <c r="V24" i="4"/>
  <c r="U24" i="4"/>
  <c r="T24" i="4"/>
  <c r="S24" i="4"/>
  <c r="R24" i="4"/>
  <c r="Q24" i="4"/>
  <c r="P24" i="4"/>
  <c r="N24" i="4"/>
  <c r="O24" i="4" s="1"/>
  <c r="M24" i="4"/>
  <c r="L24" i="4"/>
  <c r="J24" i="4"/>
  <c r="I24" i="4"/>
  <c r="H24" i="4"/>
  <c r="D24" i="4"/>
  <c r="C24" i="4"/>
  <c r="B24" i="4"/>
  <c r="A24" i="4"/>
  <c r="AA23" i="4"/>
  <c r="Z23" i="4"/>
  <c r="Y23" i="4"/>
  <c r="X23" i="4"/>
  <c r="W23" i="4"/>
  <c r="V23" i="4"/>
  <c r="U23" i="4"/>
  <c r="T23" i="4"/>
  <c r="S23" i="4"/>
  <c r="R23" i="4"/>
  <c r="Q23" i="4"/>
  <c r="P23" i="4"/>
  <c r="N23" i="4"/>
  <c r="O23" i="4" s="1"/>
  <c r="M23" i="4"/>
  <c r="L23" i="4"/>
  <c r="J23" i="4"/>
  <c r="I23" i="4"/>
  <c r="H23" i="4"/>
  <c r="D23" i="4"/>
  <c r="C23" i="4"/>
  <c r="B23" i="4"/>
  <c r="A23" i="4"/>
  <c r="AA22" i="4"/>
  <c r="Z22" i="4"/>
  <c r="Y22" i="4"/>
  <c r="X22" i="4"/>
  <c r="W22" i="4"/>
  <c r="V22" i="4"/>
  <c r="U22" i="4"/>
  <c r="T22" i="4"/>
  <c r="S22" i="4"/>
  <c r="R22" i="4"/>
  <c r="Q22" i="4"/>
  <c r="P22" i="4"/>
  <c r="N22" i="4"/>
  <c r="O22" i="4" s="1"/>
  <c r="M22" i="4"/>
  <c r="L22" i="4"/>
  <c r="J22" i="4"/>
  <c r="I22" i="4"/>
  <c r="H22" i="4"/>
  <c r="D22" i="4"/>
  <c r="C22" i="4"/>
  <c r="B22" i="4"/>
  <c r="A22" i="4"/>
  <c r="AA21" i="4"/>
  <c r="Z21" i="4"/>
  <c r="Y21" i="4"/>
  <c r="X21" i="4"/>
  <c r="W21" i="4"/>
  <c r="V21" i="4"/>
  <c r="U21" i="4"/>
  <c r="T21" i="4"/>
  <c r="S21" i="4"/>
  <c r="R21" i="4"/>
  <c r="Q21" i="4"/>
  <c r="P21" i="4"/>
  <c r="N21" i="4"/>
  <c r="O21" i="4" s="1"/>
  <c r="M21" i="4"/>
  <c r="L21" i="4"/>
  <c r="J21" i="4"/>
  <c r="I21" i="4"/>
  <c r="H21" i="4"/>
  <c r="D21" i="4"/>
  <c r="C21" i="4"/>
  <c r="B21" i="4"/>
  <c r="A21" i="4"/>
  <c r="AA20" i="4"/>
  <c r="Z20" i="4"/>
  <c r="Y20" i="4"/>
  <c r="X20" i="4"/>
  <c r="W20" i="4"/>
  <c r="V20" i="4"/>
  <c r="U20" i="4"/>
  <c r="T20" i="4"/>
  <c r="S20" i="4"/>
  <c r="R20" i="4"/>
  <c r="Q20" i="4"/>
  <c r="P20" i="4"/>
  <c r="N20" i="4"/>
  <c r="O20" i="4" s="1"/>
  <c r="M20" i="4"/>
  <c r="L20" i="4"/>
  <c r="J20" i="4"/>
  <c r="I20" i="4"/>
  <c r="H20" i="4"/>
  <c r="D20" i="4"/>
  <c r="C20" i="4"/>
  <c r="B20" i="4"/>
  <c r="A20" i="4"/>
  <c r="AA19" i="4"/>
  <c r="Z19" i="4"/>
  <c r="Y19" i="4"/>
  <c r="X19" i="4"/>
  <c r="W19" i="4"/>
  <c r="V19" i="4"/>
  <c r="U19" i="4"/>
  <c r="T19" i="4"/>
  <c r="S19" i="4"/>
  <c r="R19" i="4"/>
  <c r="Q19" i="4"/>
  <c r="P19" i="4"/>
  <c r="N19" i="4"/>
  <c r="O19" i="4" s="1"/>
  <c r="M19" i="4"/>
  <c r="L19" i="4"/>
  <c r="J19" i="4"/>
  <c r="I19" i="4"/>
  <c r="H19" i="4"/>
  <c r="D19" i="4"/>
  <c r="C19" i="4"/>
  <c r="B19" i="4"/>
  <c r="A19" i="4"/>
  <c r="AA18" i="4"/>
  <c r="Z18" i="4"/>
  <c r="Y18" i="4"/>
  <c r="X18" i="4"/>
  <c r="V18" i="4"/>
  <c r="U18" i="4"/>
  <c r="T18" i="4"/>
  <c r="S18" i="4"/>
  <c r="R18" i="4"/>
  <c r="Q18" i="4"/>
  <c r="P18" i="4"/>
  <c r="N18" i="4"/>
  <c r="O18" i="4" s="1"/>
  <c r="M18" i="4"/>
  <c r="L18" i="4"/>
  <c r="J18" i="4"/>
  <c r="I18" i="4"/>
  <c r="H18" i="4"/>
  <c r="D18" i="4"/>
  <c r="C18" i="4"/>
  <c r="B18" i="4"/>
  <c r="A18" i="4"/>
  <c r="AA17" i="4"/>
  <c r="Z17" i="4"/>
  <c r="Y17" i="4"/>
  <c r="X17" i="4"/>
  <c r="W17" i="4"/>
  <c r="V17" i="4"/>
  <c r="U17" i="4"/>
  <c r="T17" i="4"/>
  <c r="S17" i="4"/>
  <c r="R17" i="4"/>
  <c r="Q17" i="4"/>
  <c r="P17" i="4"/>
  <c r="N17" i="4"/>
  <c r="O17" i="4" s="1"/>
  <c r="M17" i="4"/>
  <c r="L17" i="4"/>
  <c r="J17" i="4"/>
  <c r="I17" i="4"/>
  <c r="H17" i="4"/>
  <c r="D17" i="4"/>
  <c r="C17" i="4"/>
  <c r="B17" i="4"/>
  <c r="A17" i="4"/>
  <c r="AA16" i="4"/>
  <c r="Z16" i="4"/>
  <c r="Y16" i="4"/>
  <c r="X16" i="4"/>
  <c r="W16" i="4"/>
  <c r="V16" i="4"/>
  <c r="U16" i="4"/>
  <c r="T16" i="4"/>
  <c r="S16" i="4"/>
  <c r="R16" i="4"/>
  <c r="Q16" i="4"/>
  <c r="P16" i="4"/>
  <c r="N16" i="4"/>
  <c r="O16" i="4" s="1"/>
  <c r="M16" i="4"/>
  <c r="L16" i="4"/>
  <c r="J16" i="4"/>
  <c r="I16" i="4"/>
  <c r="H16" i="4"/>
  <c r="D16" i="4"/>
  <c r="C16" i="4"/>
  <c r="B16" i="4"/>
  <c r="A16" i="4"/>
  <c r="AA15" i="4"/>
  <c r="Z15" i="4"/>
  <c r="Y15" i="4"/>
  <c r="X15" i="4"/>
  <c r="W15" i="4"/>
  <c r="V15" i="4"/>
  <c r="U15" i="4"/>
  <c r="T15" i="4"/>
  <c r="S15" i="4"/>
  <c r="R15" i="4"/>
  <c r="Q15" i="4"/>
  <c r="P15" i="4"/>
  <c r="N15" i="4"/>
  <c r="O15" i="4" s="1"/>
  <c r="M15" i="4"/>
  <c r="L15" i="4"/>
  <c r="J15" i="4"/>
  <c r="I15" i="4"/>
  <c r="H15" i="4"/>
  <c r="D15" i="4"/>
  <c r="C15" i="4"/>
  <c r="B15" i="4"/>
  <c r="A15" i="4"/>
  <c r="AA14" i="4"/>
  <c r="Z14" i="4"/>
  <c r="Y14" i="4"/>
  <c r="X14" i="4"/>
  <c r="W14" i="4"/>
  <c r="V14" i="4"/>
  <c r="U14" i="4"/>
  <c r="T14" i="4"/>
  <c r="S14" i="4"/>
  <c r="R14" i="4"/>
  <c r="Q14" i="4"/>
  <c r="P14" i="4"/>
  <c r="N14" i="4"/>
  <c r="O14" i="4" s="1"/>
  <c r="M14" i="4"/>
  <c r="L14" i="4"/>
  <c r="J14" i="4"/>
  <c r="I14" i="4"/>
  <c r="H14" i="4"/>
  <c r="D14" i="4"/>
  <c r="C14" i="4"/>
  <c r="B14" i="4"/>
  <c r="A14" i="4"/>
  <c r="Z13" i="4"/>
  <c r="Y13" i="4"/>
  <c r="V13" i="4"/>
  <c r="U13" i="4"/>
  <c r="T13" i="4"/>
  <c r="S13" i="4"/>
  <c r="R13" i="4"/>
  <c r="Q13" i="4"/>
  <c r="P13" i="4"/>
  <c r="N13" i="4"/>
  <c r="O13" i="4" s="1"/>
  <c r="M13" i="4"/>
  <c r="L13" i="4"/>
  <c r="J13" i="4"/>
  <c r="I13" i="4"/>
  <c r="H13" i="4"/>
  <c r="D13" i="4"/>
  <c r="C13" i="4"/>
  <c r="B13" i="4"/>
  <c r="A13" i="4"/>
  <c r="Y12" i="4"/>
  <c r="X12" i="4"/>
  <c r="W12" i="4"/>
  <c r="V12" i="4"/>
  <c r="U12" i="4"/>
  <c r="T12" i="4"/>
  <c r="S12" i="4"/>
  <c r="R12" i="4"/>
  <c r="Q12" i="4"/>
  <c r="P12" i="4"/>
  <c r="N12" i="4"/>
  <c r="O12" i="4" s="1"/>
  <c r="M12" i="4"/>
  <c r="L12" i="4"/>
  <c r="J12" i="4"/>
  <c r="I12" i="4"/>
  <c r="H12" i="4"/>
  <c r="D12" i="4"/>
  <c r="C12" i="4"/>
  <c r="B12" i="4"/>
  <c r="A12" i="4"/>
  <c r="Y11" i="4"/>
  <c r="V11" i="4"/>
  <c r="U11" i="4"/>
  <c r="T11" i="4"/>
  <c r="S11" i="4"/>
  <c r="R11" i="4"/>
  <c r="Q11" i="4"/>
  <c r="P11" i="4"/>
  <c r="N11" i="4"/>
  <c r="O11" i="4" s="1"/>
  <c r="M11" i="4"/>
  <c r="L11" i="4"/>
  <c r="J11" i="4"/>
  <c r="I11" i="4"/>
  <c r="H11" i="4"/>
  <c r="D11" i="4"/>
  <c r="C11" i="4"/>
  <c r="B11" i="4"/>
  <c r="A11" i="4"/>
  <c r="Y10" i="4"/>
  <c r="V10" i="4"/>
  <c r="U10" i="4"/>
  <c r="T10" i="4"/>
  <c r="S10" i="4"/>
  <c r="R10" i="4"/>
  <c r="Q10" i="4"/>
  <c r="P10" i="4"/>
  <c r="N10" i="4"/>
  <c r="O10" i="4" s="1"/>
  <c r="M10" i="4"/>
  <c r="L10" i="4"/>
  <c r="J10" i="4"/>
  <c r="I10" i="4"/>
  <c r="H10" i="4"/>
  <c r="D10" i="4"/>
  <c r="C10" i="4"/>
  <c r="B10" i="4"/>
  <c r="A10" i="4"/>
  <c r="Z9" i="4"/>
  <c r="Y9" i="4"/>
  <c r="V9" i="4"/>
  <c r="U9" i="4"/>
  <c r="T9" i="4"/>
  <c r="S9" i="4"/>
  <c r="R9" i="4"/>
  <c r="Q9" i="4"/>
  <c r="P9" i="4"/>
  <c r="N9" i="4"/>
  <c r="O9" i="4" s="1"/>
  <c r="M9" i="4"/>
  <c r="L9" i="4"/>
  <c r="J9" i="4"/>
  <c r="I9" i="4"/>
  <c r="H9" i="4"/>
  <c r="D9" i="4"/>
  <c r="C9" i="4"/>
  <c r="B9" i="4"/>
  <c r="A9" i="4"/>
  <c r="Z8" i="4"/>
  <c r="Y8" i="4"/>
  <c r="V8" i="4"/>
  <c r="U8" i="4"/>
  <c r="T8" i="4"/>
  <c r="S8" i="4"/>
  <c r="R8" i="4"/>
  <c r="Q8" i="4"/>
  <c r="P8" i="4"/>
  <c r="N8" i="4"/>
  <c r="O8" i="4" s="1"/>
  <c r="M8" i="4"/>
  <c r="L8" i="4"/>
  <c r="J8" i="4"/>
  <c r="I8" i="4"/>
  <c r="H8" i="4"/>
  <c r="D8" i="4"/>
  <c r="C8" i="4"/>
  <c r="B8" i="4"/>
  <c r="A8" i="4"/>
  <c r="AA7" i="4"/>
  <c r="Z7" i="4"/>
  <c r="Y7" i="4"/>
  <c r="X7" i="4"/>
  <c r="V7" i="4"/>
  <c r="U7" i="4"/>
  <c r="T7" i="4"/>
  <c r="S7" i="4"/>
  <c r="R7" i="4"/>
  <c r="Q7" i="4"/>
  <c r="P7" i="4"/>
  <c r="N7" i="4"/>
  <c r="O7" i="4" s="1"/>
  <c r="M7" i="4"/>
  <c r="L7" i="4"/>
  <c r="J7" i="4"/>
  <c r="I7" i="4"/>
  <c r="H7" i="4"/>
  <c r="D7" i="4"/>
  <c r="C7" i="4"/>
  <c r="B7" i="4"/>
  <c r="A7" i="4"/>
  <c r="AA6" i="4"/>
  <c r="Y6" i="4"/>
  <c r="V6" i="4"/>
  <c r="U6" i="4"/>
  <c r="T6" i="4"/>
  <c r="S6" i="4"/>
  <c r="R6" i="4"/>
  <c r="Q6" i="4"/>
  <c r="P6" i="4"/>
  <c r="N6" i="4"/>
  <c r="O6" i="4" s="1"/>
  <c r="M6" i="4"/>
  <c r="L6" i="4"/>
  <c r="J6" i="4"/>
  <c r="I6" i="4"/>
  <c r="H6" i="4"/>
  <c r="D6" i="4"/>
  <c r="C6" i="4"/>
  <c r="B6" i="4"/>
  <c r="A6" i="4"/>
  <c r="AA5" i="4"/>
  <c r="Y5" i="4"/>
  <c r="V5" i="4"/>
  <c r="U5" i="4"/>
  <c r="T5" i="4"/>
  <c r="S5" i="4"/>
  <c r="R5" i="4"/>
  <c r="Q5" i="4"/>
  <c r="P5" i="4"/>
  <c r="N5" i="4"/>
  <c r="O5" i="4" s="1"/>
  <c r="M5" i="4"/>
  <c r="L5" i="4"/>
  <c r="J5" i="4"/>
  <c r="I5" i="4"/>
  <c r="H5" i="4"/>
  <c r="D5" i="4"/>
  <c r="C5" i="4"/>
  <c r="B5" i="4"/>
  <c r="A5" i="4"/>
  <c r="AA4" i="4"/>
  <c r="Y4" i="4"/>
  <c r="X4" i="4"/>
  <c r="W4" i="4"/>
  <c r="V4" i="4"/>
  <c r="U4" i="4"/>
  <c r="T4" i="4"/>
  <c r="S4" i="4"/>
  <c r="R4" i="4"/>
  <c r="Q4" i="4"/>
  <c r="P4" i="4"/>
  <c r="N4" i="4"/>
  <c r="O4" i="4" s="1"/>
  <c r="M4" i="4"/>
  <c r="L4" i="4"/>
  <c r="J4" i="4"/>
  <c r="I4" i="4"/>
  <c r="H4" i="4"/>
  <c r="D4" i="4"/>
  <c r="C4" i="4"/>
  <c r="B4" i="4"/>
  <c r="A4" i="4"/>
  <c r="Y3" i="4"/>
  <c r="V3" i="4"/>
  <c r="U3" i="4"/>
  <c r="T3" i="4"/>
  <c r="S3" i="4"/>
  <c r="R3" i="4"/>
  <c r="Q3" i="4"/>
  <c r="P3" i="4"/>
  <c r="N3" i="4"/>
  <c r="O3" i="4" s="1"/>
  <c r="M3" i="4"/>
  <c r="L3" i="4"/>
  <c r="J3" i="4"/>
  <c r="I3" i="4"/>
  <c r="H3" i="4"/>
  <c r="D3" i="4"/>
  <c r="C3" i="4"/>
  <c r="B3" i="4"/>
  <c r="A3" i="4"/>
  <c r="A2" i="4"/>
  <c r="V2" i="4"/>
  <c r="U2" i="4"/>
  <c r="T2" i="4"/>
  <c r="R2" i="4"/>
  <c r="Q2" i="4"/>
  <c r="P2" i="4"/>
  <c r="N2" i="4"/>
  <c r="O2" i="4" s="1"/>
  <c r="M2" i="4"/>
  <c r="L2" i="4"/>
  <c r="I2" i="4"/>
  <c r="H2" i="4"/>
  <c r="D2" i="4"/>
  <c r="C2" i="4"/>
  <c r="B2" i="4"/>
  <c r="Z12" i="4" l="1"/>
  <c r="W11" i="4"/>
  <c r="W10" i="4"/>
  <c r="W6" i="4"/>
  <c r="W13" i="4"/>
  <c r="W5" i="4"/>
  <c r="W3" i="4"/>
  <c r="AA2" i="4"/>
  <c r="Z2" i="4"/>
  <c r="Y2" i="4"/>
  <c r="X2" i="4"/>
  <c r="W2" i="4"/>
  <c r="S2" i="4"/>
  <c r="J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1" authorId="0" shapeId="0" xr:uid="{790EF03A-7E41-45D5-B1E0-588C82DBD61B}">
      <text>
        <r>
          <rPr>
            <b/>
            <sz val="8"/>
            <color indexed="81"/>
            <rFont val="Tahoma"/>
            <family val="2"/>
          </rPr>
          <t>Usuario:</t>
        </r>
        <r>
          <rPr>
            <sz val="8"/>
            <color indexed="81"/>
            <rFont val="Tahoma"/>
            <family val="2"/>
          </rPr>
          <t xml:space="preserve">
CLIK en el Tigre para ver el documento Oficial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1" authorId="0" shapeId="0" xr:uid="{00000000-0006-0000-0400-000001000000}">
      <text>
        <r>
          <rPr>
            <b/>
            <sz val="8"/>
            <color indexed="81"/>
            <rFont val="Tahoma"/>
            <family val="2"/>
          </rPr>
          <t>Usuario:</t>
        </r>
        <r>
          <rPr>
            <sz val="8"/>
            <color indexed="81"/>
            <rFont val="Tahoma"/>
            <family val="2"/>
          </rPr>
          <t xml:space="preserve">
CLIK en el Tigre para ver el documento Oficial
</t>
        </r>
      </text>
    </comment>
  </commentList>
</comments>
</file>

<file path=xl/sharedStrings.xml><?xml version="1.0" encoding="utf-8"?>
<sst xmlns="http://schemas.openxmlformats.org/spreadsheetml/2006/main" count="669" uniqueCount="404">
  <si>
    <t>ANÁLISIS DE CARTERA</t>
  </si>
  <si>
    <t>FACTURA</t>
  </si>
  <si>
    <t xml:space="preserve">VALOR </t>
  </si>
  <si>
    <t>OBSERVACION</t>
  </si>
  <si>
    <t>NOTAS CREDITO</t>
  </si>
  <si>
    <t>EN ESTUDIO</t>
  </si>
  <si>
    <t>VALOR</t>
  </si>
  <si>
    <t>RETEFUENTE</t>
  </si>
  <si>
    <t>CONS</t>
  </si>
  <si>
    <t>RETEICA</t>
  </si>
  <si>
    <t>N° ORDEN DE PAGO</t>
  </si>
  <si>
    <t>PAGOS</t>
  </si>
  <si>
    <t xml:space="preserve">FECHA DE PAGO </t>
  </si>
  <si>
    <t>FECHA DE RADICACION</t>
  </si>
  <si>
    <t>Estados</t>
  </si>
  <si>
    <t>VALOR ASEGURADORA</t>
  </si>
  <si>
    <t>ACTIVA</t>
  </si>
  <si>
    <t>VALOR  IPS</t>
  </si>
  <si>
    <t>FACTURADO</t>
  </si>
  <si>
    <t>FECHA EGRESO</t>
  </si>
  <si>
    <t>LESIONADO</t>
  </si>
  <si>
    <t>Amparo</t>
  </si>
  <si>
    <t>FACTURA PREFIJO</t>
  </si>
  <si>
    <t xml:space="preserve">Protocolo estados de cartera </t>
  </si>
  <si>
    <t>consec</t>
  </si>
  <si>
    <t>Demas Aseguradoras</t>
  </si>
  <si>
    <t>Comentario</t>
  </si>
  <si>
    <t>Facturas sin glosa cuyo tramite fue transferencia del valor</t>
  </si>
  <si>
    <t>Facturas objetadas por presentar inconsistencias en los documentos soporte de cuenta o reclamación, es necesario anexar el soporte o justificación requerida según la observación emitida</t>
  </si>
  <si>
    <t>Facturas cuyos procedimientos están pendientes por soportar, es necesario anexar el soporte o justificación requerida según la observación emitida o en su defecto aceptación de la glosa</t>
  </si>
  <si>
    <t>Objeción Causal Pertinencia Medica.</t>
  </si>
  <si>
    <t>Procedimientos que según la auditoria Medica no se justifica su cobro, Anexar la justificación de acuerdo a las observaciones dadas o en su defecto nota crédito de aceptación por parte de  la IPS</t>
  </si>
  <si>
    <t>Facturas cuyo valor superan la tarifa establecida en el decr 2423 para el año de atención, Anexar la justificación de acuerdo a las observaciones dadas o en su defecto nota cerdito de aceptación por parte de  la IPS</t>
  </si>
  <si>
    <t>Objeción Causal Tope Máximo</t>
  </si>
  <si>
    <t xml:space="preserve">Facturas que superan el tope establecido </t>
  </si>
  <si>
    <t>Objeción Causal No cubierto por SOAT</t>
  </si>
  <si>
    <t>Facturas que no cumplen con lo establecido en la normatividad</t>
  </si>
  <si>
    <t xml:space="preserve">Factura no encontrada en las bases de datos, por lo cual es necesario aportar numero de documento y nombre de la victima con la copia del radicado ante suramericana  </t>
  </si>
  <si>
    <t>Factura en proceso de auditoria y tramite</t>
  </si>
  <si>
    <t>Póliza que presenta inconsistencias una vez realizado el proceso de verificación</t>
  </si>
  <si>
    <t xml:space="preserve">Objeción causal prescripción </t>
  </si>
  <si>
    <t>Factura que supera mas de 2 años desde el momento de la ATENCION del paciente ò supera mas de 5 años desde la fecha OCURRIDO  el  evento o siniestro</t>
  </si>
  <si>
    <t>factura Pendiente por Liquidar</t>
  </si>
  <si>
    <t xml:space="preserve">Error en el Proceso </t>
  </si>
  <si>
    <t>14.3</t>
  </si>
  <si>
    <t>Factura a la cual se ratificó la glosa y su trámite es proceso de conciliación</t>
  </si>
  <si>
    <t>14.4</t>
  </si>
  <si>
    <t>14.5</t>
  </si>
  <si>
    <t>14.16</t>
  </si>
  <si>
    <t>ya se concilio ver reporte del acta</t>
  </si>
  <si>
    <t>Objeción Causal Material de Ostesintesis</t>
  </si>
  <si>
    <t>facturas con material MAOS</t>
  </si>
  <si>
    <t>Estado activa</t>
  </si>
  <si>
    <t>Total general</t>
  </si>
  <si>
    <t>.</t>
  </si>
  <si>
    <t>Nombre de la victima</t>
  </si>
  <si>
    <t>Documento</t>
  </si>
  <si>
    <t>tipo documento</t>
  </si>
  <si>
    <t>placa</t>
  </si>
  <si>
    <t>fecha de accidente</t>
  </si>
  <si>
    <t>numero de poliza</t>
  </si>
  <si>
    <t>tipo de solicitud</t>
  </si>
  <si>
    <t>Entidad</t>
  </si>
  <si>
    <t>Nit</t>
  </si>
  <si>
    <t>Factura</t>
  </si>
  <si>
    <t>Saldo Solidaria</t>
  </si>
  <si>
    <t>OBJECIONES RATIFICADAS</t>
  </si>
  <si>
    <t>OBJECIONES TOTALES</t>
  </si>
  <si>
    <t xml:space="preserve"> OBJECIÓN SUBSANABLE</t>
  </si>
  <si>
    <t>SIN INFORMACION EN EL SISTEMA</t>
  </si>
  <si>
    <t>ASEGURADORA SOLIDARIA DE COLOMBIA SEGUROS  860.524.654</t>
  </si>
  <si>
    <t xml:space="preserve"> OBJECIÓN PARCIAL</t>
  </si>
  <si>
    <t>NOTA CREDITO</t>
  </si>
  <si>
    <t>Cartera por estados y saldos pendientes</t>
  </si>
  <si>
    <t>Estados de cartera</t>
  </si>
  <si>
    <t>Cartera por fecha de egreso y saldos pendientes</t>
  </si>
  <si>
    <t>Objeción Causal devolución documentos</t>
  </si>
  <si>
    <t>Cant. Reclamos</t>
  </si>
  <si>
    <t>Reclamación Tramitada en su totalidad</t>
  </si>
  <si>
    <t>Reclamación sin informacion en el sistema</t>
  </si>
  <si>
    <t xml:space="preserve">Reclamación en proceso de validación </t>
  </si>
  <si>
    <t>Reclamación  con glosa u objeción Ratificada MAOS</t>
  </si>
  <si>
    <t>Reclamación  Objeto de Conciliación</t>
  </si>
  <si>
    <t xml:space="preserve">Estado Cartera </t>
  </si>
  <si>
    <t xml:space="preserve"> Cant. Reclamos</t>
  </si>
  <si>
    <t xml:space="preserve"> Saldo Solidaria</t>
  </si>
  <si>
    <t xml:space="preserve">NOMBRE DE LA VICTIMA </t>
  </si>
  <si>
    <t>TIPO Y N° DOC</t>
  </si>
  <si>
    <t xml:space="preserve">N° POLIZA DE LA VICTIMA </t>
  </si>
  <si>
    <t>N° SINIESTRO</t>
  </si>
  <si>
    <t>N° POLIZA DE LA VICTIMA</t>
  </si>
  <si>
    <t>Tope Máximo</t>
  </si>
  <si>
    <t>Tope alcanzado</t>
  </si>
  <si>
    <t>estado</t>
  </si>
  <si>
    <t>Fuera de Vigencia</t>
  </si>
  <si>
    <t>Factura  Tramitada sin Glosa</t>
  </si>
  <si>
    <t>Glosa Automatica por (8.16) Usuario o servicio corresponde a otro plan o responsable</t>
  </si>
  <si>
    <t>Primera y unica glosa</t>
  </si>
  <si>
    <t>Objeción Causal Documentos (Devolución)</t>
  </si>
  <si>
    <t>fuera de la vigencia de la póliza</t>
  </si>
  <si>
    <t>Factura Tramitada con glosa (Soportes)</t>
  </si>
  <si>
    <t>Póliza Falsa, lavada, Hurtada</t>
  </si>
  <si>
    <t>No cubierto SOAT</t>
  </si>
  <si>
    <t>Factura Tramitada con glosa (tarifas)</t>
  </si>
  <si>
    <t>Póliza prestada</t>
  </si>
  <si>
    <t>Concurrencia</t>
  </si>
  <si>
    <t>Poliza Soat Otra Compania</t>
  </si>
  <si>
    <t xml:space="preserve">Factura no registra en el sistema </t>
  </si>
  <si>
    <t xml:space="preserve">Factura en proceso de validación </t>
  </si>
  <si>
    <t>Columnas (N…R): Factura tramitada en su totalidad (1)</t>
  </si>
  <si>
    <t xml:space="preserve">Objeción causal póliza no sura, hurtada, fuera de vigencia </t>
  </si>
  <si>
    <t>Columna (s) glosas: 3 ; 4 ; 5</t>
  </si>
  <si>
    <t>ops</t>
  </si>
  <si>
    <t>12.3ss</t>
  </si>
  <si>
    <t>Columna (X) Glosa ratificada: 14.</t>
  </si>
  <si>
    <t>anulado</t>
  </si>
  <si>
    <t>Columna (z) Objeciones : 2;6;7;11;12</t>
  </si>
  <si>
    <t>Glosa ratificada</t>
  </si>
  <si>
    <t>Factura con glosa u objeción Ratificada</t>
  </si>
  <si>
    <t>rs</t>
  </si>
  <si>
    <t>14.3s</t>
  </si>
  <si>
    <t>Columna (AA) No registra en el sistema: 8</t>
  </si>
  <si>
    <t>rp</t>
  </si>
  <si>
    <t>14.4q</t>
  </si>
  <si>
    <t>Colimna en estudio (AB) En estudio: 10</t>
  </si>
  <si>
    <t>rt</t>
  </si>
  <si>
    <t>14.5w</t>
  </si>
  <si>
    <t>rm</t>
  </si>
  <si>
    <t>14.16z</t>
  </si>
  <si>
    <t>Codigo Proc</t>
  </si>
  <si>
    <t>Factura Objeto de Conciliación</t>
  </si>
  <si>
    <t>Objeción Causal Prescripción</t>
  </si>
  <si>
    <t>Codigo de Auditoria</t>
  </si>
  <si>
    <t>Motivos de auditoria</t>
  </si>
  <si>
    <t>Codigos cartera</t>
  </si>
  <si>
    <t>Glosa tarifas</t>
  </si>
  <si>
    <t>5 - 14.5</t>
  </si>
  <si>
    <t>Glosa de soportes</t>
  </si>
  <si>
    <t>3 - 14.3</t>
  </si>
  <si>
    <t>Glosas de pertinencia o facturacion</t>
  </si>
  <si>
    <t>4 - 14.4</t>
  </si>
  <si>
    <t>Glosas por devolucion</t>
  </si>
  <si>
    <t>2;7;11</t>
  </si>
  <si>
    <t>Codigos o estados cartera</t>
  </si>
  <si>
    <t>Ubicación de los valores</t>
  </si>
  <si>
    <t>Caracteristicas</t>
  </si>
  <si>
    <t>Factura tramitada en su totalidad (pertenecen a las columnas N,P,O,Q,R &amp; Y)</t>
  </si>
  <si>
    <t>No pueden tener valores de saldo o glosas</t>
  </si>
  <si>
    <t>Se ubica en la columna (z) de objeciones</t>
  </si>
  <si>
    <t>Facturas con objeciones totales o devoluciones</t>
  </si>
  <si>
    <t>Se ubica en la columna (s) Glosas</t>
  </si>
  <si>
    <t>Facturas con primera glosa o glosadas una sola vez(sin respuesta a glosa)</t>
  </si>
  <si>
    <t>Facturas con superacion de tope</t>
  </si>
  <si>
    <t>Facturas con glosa no cobertura soat</t>
  </si>
  <si>
    <t>Se ubica en la culumna (AA) No registra en el sistema</t>
  </si>
  <si>
    <t>Facturas que no estan en el sistema</t>
  </si>
  <si>
    <t>Se ubican en la columna (AB) En estudio</t>
  </si>
  <si>
    <t>Facturas con errores en el sistema</t>
  </si>
  <si>
    <t>Factura con glosas de poliza no asegurada, concurrencia, hurtada, prestada, fuera vigencia</t>
  </si>
  <si>
    <t>Facturas prescritas</t>
  </si>
  <si>
    <t>Se unbican en la columna (x) Glosas ratificadas</t>
  </si>
  <si>
    <t>Facturas con respuesta a glosa</t>
  </si>
  <si>
    <t>Notas credito= valor aceptado se ubica en la columna (Y)</t>
  </si>
  <si>
    <t>N°</t>
  </si>
  <si>
    <t>Objecion causal Soportes</t>
  </si>
  <si>
    <t>Objeción Causal Pertinencia Medica</t>
  </si>
  <si>
    <t>Objecion causal Tarifas</t>
  </si>
  <si>
    <t>Reclamación con glosa u objeción Ratificada</t>
  </si>
  <si>
    <t>Reclamación con glosa u objeción Ratificada Pertinencia</t>
  </si>
  <si>
    <t>Reclamación con glosa u objeción Ratificada Tarifa</t>
  </si>
  <si>
    <t>Objeción causal póliza no asegurada, correspone a otra compañia, fuera de vigencia</t>
  </si>
  <si>
    <t>Reclamación con glosa u objeción Ratificada MAOS</t>
  </si>
  <si>
    <t>Reclamación Objeto de Conciliación</t>
  </si>
  <si>
    <t>SALDO SOLIDARIA</t>
  </si>
  <si>
    <t>VALOR PSS</t>
  </si>
  <si>
    <t>SALDO PENDIENTE PSS</t>
  </si>
  <si>
    <t>Saldo Pendiente PSS</t>
  </si>
  <si>
    <t xml:space="preserve">Saldo pendiente PSS </t>
  </si>
  <si>
    <t xml:space="preserve"> Saldo Solidaria </t>
  </si>
  <si>
    <t xml:space="preserve">Saldo Pendiente PSS </t>
  </si>
  <si>
    <t>OBJECIÓN TOTAL (DEVOLUCIÓN)</t>
  </si>
  <si>
    <t>FABISALUD IPS SAS - CLINICA CRISTO REY CALI Nit 900951033 (210312)</t>
  </si>
  <si>
    <t>FC6991</t>
  </si>
  <si>
    <t>FC5647</t>
  </si>
  <si>
    <t>FC6948</t>
  </si>
  <si>
    <t>FC3853</t>
  </si>
  <si>
    <t>FC1385</t>
  </si>
  <si>
    <t>FC1395</t>
  </si>
  <si>
    <t>FC9505</t>
  </si>
  <si>
    <t>FC9504</t>
  </si>
  <si>
    <t>FC8443</t>
  </si>
  <si>
    <t>FC8353</t>
  </si>
  <si>
    <t>FC10960</t>
  </si>
  <si>
    <t>FC7446</t>
  </si>
  <si>
    <t>FC7431</t>
  </si>
  <si>
    <t>FC7416</t>
  </si>
  <si>
    <t>FC10924</t>
  </si>
  <si>
    <t>FC11164</t>
  </si>
  <si>
    <t>FC10685</t>
  </si>
  <si>
    <t>FC11121</t>
  </si>
  <si>
    <t>FC9289</t>
  </si>
  <si>
    <t>FC19511</t>
  </si>
  <si>
    <t>FC17516</t>
  </si>
  <si>
    <t>FC18047</t>
  </si>
  <si>
    <t>FC16735</t>
  </si>
  <si>
    <t>FC19469</t>
  </si>
  <si>
    <t>FC14351</t>
  </si>
  <si>
    <t>FC15306</t>
  </si>
  <si>
    <t>FC10224</t>
  </si>
  <si>
    <t>FC9710</t>
  </si>
  <si>
    <t>FC15102</t>
  </si>
  <si>
    <t>FC25961</t>
  </si>
  <si>
    <t>FC23974</t>
  </si>
  <si>
    <t>FC23969</t>
  </si>
  <si>
    <t>FC24361</t>
  </si>
  <si>
    <t>FC22455</t>
  </si>
  <si>
    <t>FC22833</t>
  </si>
  <si>
    <t>FC20815</t>
  </si>
  <si>
    <t>FC20657</t>
  </si>
  <si>
    <t>FC13829</t>
  </si>
  <si>
    <t>FC11490</t>
  </si>
  <si>
    <t>FC19711</t>
  </si>
  <si>
    <t>FC28705</t>
  </si>
  <si>
    <t>FC12527</t>
  </si>
  <si>
    <t>FC948</t>
  </si>
  <si>
    <t>FC6039</t>
  </si>
  <si>
    <t>FC2965</t>
  </si>
  <si>
    <t>FC5662</t>
  </si>
  <si>
    <t>FC1830</t>
  </si>
  <si>
    <t>FC6162</t>
  </si>
  <si>
    <t>FC4266</t>
  </si>
  <si>
    <t>FC1058</t>
  </si>
  <si>
    <t>FC24234</t>
  </si>
  <si>
    <t>FC6258</t>
  </si>
  <si>
    <t>FC13002</t>
  </si>
  <si>
    <t>FC15484</t>
  </si>
  <si>
    <t>FC15588</t>
  </si>
  <si>
    <t>FC12929</t>
  </si>
  <si>
    <t>FC20567</t>
  </si>
  <si>
    <t>FC17450</t>
  </si>
  <si>
    <t>FC21067</t>
  </si>
  <si>
    <t>FC21920</t>
  </si>
  <si>
    <t/>
  </si>
  <si>
    <t>CORDOBA VARGAS KEVIN STIVEN</t>
  </si>
  <si>
    <t xml:space="preserve">CC 1144150312 </t>
  </si>
  <si>
    <t>CLAUDIA PATRICIA  AGUADO GONZALEZ</t>
  </si>
  <si>
    <t xml:space="preserve">CC 38869252 </t>
  </si>
  <si>
    <t xml:space="preserve">GERMAN ANTONIO GRIJALVA TAPIA  </t>
  </si>
  <si>
    <t xml:space="preserve">CC 94319841 </t>
  </si>
  <si>
    <t xml:space="preserve">BRAYAN ARTURO GOMEZ CARDONA  </t>
  </si>
  <si>
    <t xml:space="preserve">CC 1143871564 </t>
  </si>
  <si>
    <t xml:space="preserve">SANDRA  PATRICIA MANYOMA MEDINA  </t>
  </si>
  <si>
    <t xml:space="preserve">CC 38888361 </t>
  </si>
  <si>
    <t>ANGULO TENORIO                  OMAR</t>
  </si>
  <si>
    <t xml:space="preserve">CC 94497684 </t>
  </si>
  <si>
    <t>CASTRO VIVEROS GUILLERMO ANDRES</t>
  </si>
  <si>
    <t xml:space="preserve">CC 1060106811 </t>
  </si>
  <si>
    <t xml:space="preserve">GUILLERMO ARTURO CASTRO HERNANDEZ  </t>
  </si>
  <si>
    <t xml:space="preserve">CC 16260861 </t>
  </si>
  <si>
    <t>CARABALI  ROSA EMMA</t>
  </si>
  <si>
    <t xml:space="preserve">CC 31532454 </t>
  </si>
  <si>
    <t xml:space="preserve">YICEL ALEXANDRA VILLAMARIN  BALANTA  </t>
  </si>
  <si>
    <t xml:space="preserve">TI 1003370875 </t>
  </si>
  <si>
    <t>BORRERO DE HERRERA YOLANDA</t>
  </si>
  <si>
    <t xml:space="preserve">CC 31847501 </t>
  </si>
  <si>
    <t xml:space="preserve">AIDA  BORRERO DE ZULETA   </t>
  </si>
  <si>
    <t xml:space="preserve">CC 29074440 </t>
  </si>
  <si>
    <t xml:space="preserve">RUBIELA  CERON ARANGO  </t>
  </si>
  <si>
    <t xml:space="preserve">CC 29362203 </t>
  </si>
  <si>
    <t xml:space="preserve">RIGOBERTO  MUÑOZ RENTERIA  </t>
  </si>
  <si>
    <t xml:space="preserve">CC 16937223 </t>
  </si>
  <si>
    <t>LOPEZ MONDRAGON SANDRA PATRICIA</t>
  </si>
  <si>
    <t xml:space="preserve">CC 29127732 </t>
  </si>
  <si>
    <t xml:space="preserve">ANDRES FELIPE MOSQUERA CORTES  </t>
  </si>
  <si>
    <t xml:space="preserve">CC 94539515 </t>
  </si>
  <si>
    <t>AMPARO  PEÑALOSA SANCHEZ</t>
  </si>
  <si>
    <t xml:space="preserve">CC 29113021 </t>
  </si>
  <si>
    <t>GIRALDO OROZCO ANGELA PATRICIA</t>
  </si>
  <si>
    <t xml:space="preserve">CC 43470839 </t>
  </si>
  <si>
    <t xml:space="preserve">CAMILO ESTEBAN OCHOA PEÑA  </t>
  </si>
  <si>
    <t xml:space="preserve">CC 1144052527 </t>
  </si>
  <si>
    <t xml:space="preserve">SANDRA MARIA DOLORES MELO LONDOÑO  </t>
  </si>
  <si>
    <t xml:space="preserve">CC 31471952 </t>
  </si>
  <si>
    <t xml:space="preserve">JOSE ELMER GARCIA CASTAÑEDA  </t>
  </si>
  <si>
    <t xml:space="preserve">CC 4403274 </t>
  </si>
  <si>
    <t xml:space="preserve">CRISTHIAM  GRANOBLES HERNANDEZ  </t>
  </si>
  <si>
    <t xml:space="preserve">CC 16940121 </t>
  </si>
  <si>
    <t>JONATHAN  RODRIGUEZ CAMACHO</t>
  </si>
  <si>
    <t xml:space="preserve">CC 1130597627 </t>
  </si>
  <si>
    <t>MARTINEZ VELEZ  DORA YANIR</t>
  </si>
  <si>
    <t xml:space="preserve">CC 29504313 </t>
  </si>
  <si>
    <t>PEDRO ANTONIO  PINZON OSPINA</t>
  </si>
  <si>
    <t xml:space="preserve">CC 16771197 </t>
  </si>
  <si>
    <t>RAMOS RAMOS OSCAR EDUARDO</t>
  </si>
  <si>
    <t xml:space="preserve">CC 1062275300 </t>
  </si>
  <si>
    <t xml:space="preserve">MARLYN AYDEE NOMELIN FERNANDEZ  </t>
  </si>
  <si>
    <t xml:space="preserve">CC 38557211 </t>
  </si>
  <si>
    <t xml:space="preserve">DORA ELCY VALENCIA GIRALDO  </t>
  </si>
  <si>
    <t xml:space="preserve">CC 1130652864 </t>
  </si>
  <si>
    <t xml:space="preserve">RICHARD  MERCADO GAVIRIA  </t>
  </si>
  <si>
    <t xml:space="preserve">CC 14675887 </t>
  </si>
  <si>
    <t xml:space="preserve">JUAN SEBASTIAN SALAZAR RICARDO  </t>
  </si>
  <si>
    <t xml:space="preserve">CC 1144190797 </t>
  </si>
  <si>
    <t xml:space="preserve">KELIN MELITZA CASTILLO RODRIGUEZ  </t>
  </si>
  <si>
    <t xml:space="preserve">CC 1192792675 </t>
  </si>
  <si>
    <t>CASSO FINDO JESUS ALBERTO</t>
  </si>
  <si>
    <t xml:space="preserve">CC 10494180 </t>
  </si>
  <si>
    <t xml:space="preserve">YURY TATIANA ORDOÑEZ TORRES  </t>
  </si>
  <si>
    <t xml:space="preserve">CC 1006034068 </t>
  </si>
  <si>
    <t xml:space="preserve">CARLOS MARIO CHARRY CASTRO  </t>
  </si>
  <si>
    <t xml:space="preserve">CC 1107101981 </t>
  </si>
  <si>
    <t xml:space="preserve">GABRIEL  YEPES VILLAN  </t>
  </si>
  <si>
    <t xml:space="preserve">CC 1126591891 </t>
  </si>
  <si>
    <t xml:space="preserve">EDGAR ALEJANDRO POSSO CABRERA  </t>
  </si>
  <si>
    <t xml:space="preserve">CC 1113537467 </t>
  </si>
  <si>
    <t xml:space="preserve">YHERSON STIVEM HIGUITA CARRILLO  </t>
  </si>
  <si>
    <t xml:space="preserve">CC 1097407433 </t>
  </si>
  <si>
    <t xml:space="preserve">HUBER FERNANDO RAMOS MARIN  </t>
  </si>
  <si>
    <t xml:space="preserve">CC 6098546 </t>
  </si>
  <si>
    <t xml:space="preserve">YESENIA  BLANDON VARGAS  </t>
  </si>
  <si>
    <t xml:space="preserve">CC 1002575999 </t>
  </si>
  <si>
    <t xml:space="preserve">VICTOR ARLEY MANCILLA ANGULO  </t>
  </si>
  <si>
    <t xml:space="preserve">CC 1006187572 </t>
  </si>
  <si>
    <t xml:space="preserve">ERIK DANIEL PARADA TORRES  </t>
  </si>
  <si>
    <t xml:space="preserve">CC 1233494734 </t>
  </si>
  <si>
    <t xml:space="preserve">JHOJAN MIGUEL CHAVEZ MAZUERA  </t>
  </si>
  <si>
    <t xml:space="preserve">CC 6134602 </t>
  </si>
  <si>
    <t>CARLOS EDUARDO  RESTREPO PATIÑO</t>
  </si>
  <si>
    <t xml:space="preserve">CC 1144165375 </t>
  </si>
  <si>
    <t xml:space="preserve">JONNY SANTIAGO VALLESTEROS LUCUMI  </t>
  </si>
  <si>
    <t xml:space="preserve">TI 98102421884 </t>
  </si>
  <si>
    <t xml:space="preserve">ALEX ARIEL  BOLAÑOS LOPEZ  </t>
  </si>
  <si>
    <t xml:space="preserve">CC 16502376 </t>
  </si>
  <si>
    <t>QUIÑONEZ ROMERO FREDDY ALEJANDRO</t>
  </si>
  <si>
    <t xml:space="preserve">CC 1143837553 </t>
  </si>
  <si>
    <t xml:space="preserve">ROSA ANGELICA ZAPATA TRUJILLO  </t>
  </si>
  <si>
    <t xml:space="preserve">TI 98092763498 </t>
  </si>
  <si>
    <t xml:space="preserve">GUSTAVO FERNANDO PEREZ TABARES  </t>
  </si>
  <si>
    <t xml:space="preserve">CC 16284914 </t>
  </si>
  <si>
    <t>ARIAS QUINTERO JUAN MANUEL</t>
  </si>
  <si>
    <t xml:space="preserve">CC 1107091761 </t>
  </si>
  <si>
    <t xml:space="preserve">ELMER ALEXIS GRISALES ZAPATA  </t>
  </si>
  <si>
    <t xml:space="preserve">CC 1112477430 </t>
  </si>
  <si>
    <t xml:space="preserve">CARLOS ANDRES GONZALEZ ZULUAGA  </t>
  </si>
  <si>
    <t xml:space="preserve">CC 16929492 </t>
  </si>
  <si>
    <t xml:space="preserve">EDINSON  GONZALEZ VALENCIA  </t>
  </si>
  <si>
    <t xml:space="preserve">CC 14677845 </t>
  </si>
  <si>
    <t>Objeción causal prescripción ...........| (Codigo Proc) : 77709 (Nombre Proc) : GASTOS MEDICOS (Tipo Glosa April) :Documentos incompletos (Observacion Glosa) : DOCUMENTOS INCOMPLETOS||</t>
  </si>
  <si>
    <t>Objeción causal prescripción ...........| (Codigo Proc) : 77709 (Nombre Proc) : GASTOS MEDICOS (Tipo Glosa April) :Documentos incompletos (Observacion Glosa) : DOCUMENTOS INCOMPLETOS ||</t>
  </si>
  <si>
    <t>Objeción causal prescripción ...........| (Codigo Proc) : 77709 (Nombre Proc) : GASTOS MEDICOS (Tipo Glosa April) :Documentos incompletos (Observacion Glosa) : SOLICITUD DE DOCUMENTOS||</t>
  </si>
  <si>
    <t>Objeción causal prescripción ...........| (Codigo Proc) : 77709 (Nombre Proc) : GASTOS MEDICOS (Tipo Glosa April) :Documentos incompletos (Observacion Glosa) : DOCUMENTOS INCOMPELTOS ||</t>
  </si>
  <si>
    <t>Objeción causal prescripción ...........| (Codigo Proc) : 77709 (Nombre Proc) : GASTOS MEDICOS (Tipo Glosa April) :No cubierto SOAT (Observacion Glosa) : SE OBJETA POR NO CUBIERTO SOAT,TENIENDO EN CUENTA AUDITORIA INTERNA REALIZADA POR LA ASEGURADORA EN LA CUAL SE CONFIRMA QUE EL VEHÍCULO DE PLACAS QQF51A NO ESTUVO INVOLUCRADO, QUE EL CASO EN REFERENCIA HACE PARTE DE UNA PÓLIZA PRESTADA ||</t>
  </si>
  <si>
    <t>Objeción causal prescripción ...........| (Codigo Proc) : 77709 (Nombre Proc) : GASTOS MEDICOS (Tipo Glosa April) :Documentos incompletos (Observacion Glosa) : SOLICITUD DOCUMENTOS||</t>
  </si>
  <si>
    <t>Objeción causal prescripción ...........| (Codigo Proc) : 77709 (Nombre Proc) : GASTOS MEDICOS (Tipo Glosa April) :Documentos incompletos (Observacion Glosa) : DOCUMENTOS INCOMPLETOS  ||</t>
  </si>
  <si>
    <t>Objeción causal prescripción ...........| (Codigo Proc) : 77709 (Nombre Proc) : GASTOS MEDICOS (Tipo Glosa April) :Documentos incompletos (Observacion Glosa) : DOCUMENTOS INCOMLETOS||</t>
  </si>
  <si>
    <t>Objeción causal prescripción ...........| (Codigo Proc) : 77709 (Nombre Proc) : GASTOS MEDICOS (Tipo Glosa April) :No cubierto SOAT (Observacion Glosa) : SE OBJETA POR NO CUBIERTO SOAT, TENIENDO EN CUENTA AUDITORIA INTERNA LA CUAL CONFIRMA QUE LAS LESIONES SUFRIDAS NO SON A CAUSA DE UN ACCIDENTE DE TRÁNSITO Y A DEMÁS ESTAS OCURREN DENTRO DEL INTERIOR DEL LUGAR DE VIVIENDA DEL LESIONADO.||</t>
  </si>
  <si>
    <t>Objeción causal prescripción ...........| (Codigo Proc) : 77709 (Nombre Proc) : GASTOS MEDICOS (Tipo Glosa April) :Documentos incompletos (Observacion Glosa) : SOLICITUD DE DOCUMENTOS ||</t>
  </si>
  <si>
    <t>Objeción causal prescripción ...........| (Codigo Proc) : 21708 (Nombre Proc) : COLUMNA CERVICAL, DORSAL O LUMBAR (HASTA TRES ESPACIOS) (Tipo Glosa April) :Pert. médica (Observacion Glosa) : NO SE RECONOCE 21708, 21709 TENIENDO EN CUENTA QUE NO ES EL MEDIO DIAGNOSTICO DE ELECCIÓN, ADEMAS NO HAY EVIDENCIA DE RX PREVIO CON HALLAZGOS POSITIVOS QUE JUSTIFIQUEN SU REALIZACIÓN.||| (Codigo Proc) : 21709 (Nombre Proc) : COLUMNA CERVICAL, DORSAL O LUMBAR (ESPACIO ADICIONAL) (Tipo Glosa April) :Pert. médica (Observacion Glosa) : NO SE RECONOCE 21708, 21709 TENIENDO EN CUENTA QUE NO ES EL MEDIO DIAGNOSTICO DE ELECCIÓN, ADEMAS NO HAY EVIDENCIA DE RX PREVIO CON HALLAZGOS POSITIVOS QUE JUSTIFIQUEN SU REALIZACIÓN.||| (Codigo Proc) : 21708 (Nombre Proc) : COLUMNA CERVICAL, DORSAL O LUMBAR (HASTA TRES ESPACIOS) (Tipo Glosa April) :Pert. médica (Observacion Glosa) : SE RELIQUIDA (1)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POR (2)TENIENDO EN CUENTA QUE NO ES EL MEDIO DIAGNOSTICO DE ELECCIÓN, ADEMAS NO HAY EVIDENCIA DE RX PREVIO CON HALLAZGOS POSITIVOS QUE JUSTIFIQUEN SU REALIZACIÓN.||| (Codigo Proc) : 21709 (Nombre Proc) : COLUMNA CERVICAL, DORSAL O LUMBAR (ESPACIO ADICIONAL) (Tipo Glosa April) :Pert. médica (Observacion Glosa) : SE RELIQUIDA (4)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POR (12)TENIENDO EN CUENTA QUE NO ES EL MEDIO DIAGNOSTICO DE ELECCIÓN, ADEMAS NO HAY EVIDENCIA DE RX PREVIO CON HALLAZGOS POSITIVOS QUE JUSTIFIQUEN SU REALIZACIÓN.||</t>
  </si>
  <si>
    <t>Objeción causal prescripción ...........| (Codigo Proc) : 21716 (Nombre Proc) : EXTREMIDADES Y ARTICULACIONES (Tipo Glosa April) :Pert. médica (Observacion Glosa) :  NO SE RECONOCE 21716 NO SE EVIDENCIA INDIACION Y PERTINENCIA, NO HAY EXAMEN FÍSICO, E IMAGEN PREVIA. ||| (Codigo Proc) : 38134 (Nombre Proc) : HABITACIÓN DE CUATRO Ó MAS CAMAS (Tipo Glosa April) :Pert. médica (Observacion Glosa) : NO SE RECONOCE 38134 EN ESPERA DE TOMA DE IMAGEN DIAGNOSTICA NO PERTINENTE (LA IMAGEN Y LA ESTANCIA)||| (Codigo Proc) : 77701 (Nombre Proc) : MEDICAMENTOS (Tipo Glosa April) :Varios (Observacion Glosa) : ||</t>
  </si>
  <si>
    <t>Objeción causal prescripción ...........| (Codigo Proc) : 21101 (Nombre Proc) : MANO, DEDOS, PUÑO (MUÑECA), CODO, PIE,  CLAVÍCULA, ANTEBRAZO, CUELLO DE PIE  (TOBILLO), EDAD ÓSEA (CARPOGRAMA), CALCÁNEO (Tipo Glosa April) :Tarifa SOAT (Observacion Glosa) :  SE LIQUIDA SEGÚN TARIFA SOAT DECRETO 2423/96  ||| (Codigo Proc) : 21701 (Nombre Proc) : CRÁNEO SIMPLE (Tipo Glosa April) :Pert. médica (Observacion Glosa) : NO SE RECONOCE 21701 NO PERTINENTE, SIN PERDIDA DE CONOCIMIENTO O DETERIORO NEUROLOGICO QUE SUGIERA LESION - SE LIQUIDA SEGÚN TARIFA SOAT DECRETO 2423/96  ||| (Codigo Proc) : 21706 (Nombre Proc) : SENOS PARANASALES O RINOFARINGE (INCLUYE CORTES AXIALES Y CORONALES) (Tipo Glosa April) :Pert. médica (Observacion Glosa) : NO SE RECONOCE 21706 SIN RX CONVENCIONAL PREVIO QUE JUSTIFIQUE SU TOMA ||| (Codigo Proc) : 21708 (Nombre Proc) : COLUMNA CERVICAL, DORSAL O LUMBAR (HASTA TRES ESPACIOS) (Tipo Glosa April) :Pert. médica (Observacion Glosa) : NO SE REALIZAN RX CONVENCIONALES QUE DOCUMENTEN LESIONES QUE REQUIERAN DE ESTUDIO ESPECIALIZADO||| (Codigo Proc) : 21709 (Nombre Proc) : COLUMNA CERVICAL, DORSAL O LUMBAR (ESPACIO ADICIONAL) (Tipo Glosa April) :Pert. médica (Observacion Glosa) : NO SE REALIZAN RX CONVENCIONALES QUE DOCUMENTEN LESIONES QUE REQUIERAN DE ESTUDIO ESPECIALIZADO||| (Codigo Proc) : 77701 (Nombre Proc) : MEDICAMENTOS (Tipo Glosa April) :Varios (Observacion Glosa) : ||</t>
  </si>
  <si>
    <t>Objeción causal prescripción ...........| (Codigo Proc) : 21701 (Nombre Proc) : CRÁNEO SIMPLE (Tipo Glosa April) :Pert. médica (Observacion Glosa) : NO SE RECONOCE 21701 NO PERTINENTE, SIN EVIDENCIA DE COMPROMISO NEUROLÓGICO QUE LO JUSTIFIQUE||| (Codigo Proc) : 21708 (Nombre Proc) : COLUMNA CERVICAL, DORSAL O LUMBAR (HASTA TRES ESPACIOS) (Tipo Glosa April) :Pert. médica (Observacion Glosa) : NO SE RECONOCE 21708 NO PERTINENTE DE ACUERDO A LAS LESIONES DESCRITAS, ADEMAS SIN EVIDENCIA DE RX PREVIO QUE JUSTIFIQUE SU REALIZACIÓN.||| (Codigo Proc) : 21709 (Nombre Proc) : COLUMNA CERVICAL, DORSAL O LUMBAR (ESPACIO ADICIONAL) (Tipo Glosa April) :Pert. médica (Observacion Glosa) : NO SE RECONOCE 21709 NO PERTINENTE DE ACUERDO A LAS LESIONES DESCRITAS, ADEMAS SIN EVIDENCIA DE RX PREVIO QUE JUSTIFIQUE SU REALIZACIÓN.||</t>
  </si>
  <si>
    <t>Objeción causal prescripción ...........| (Codigo Proc) : 21706 (Nombre Proc) : SENOS PARANASALES O RINOFARINGE (INCLUYE CORTES AXIALES Y CORONALES) (Tipo Glosa April) :Pert. médica (Observacion Glosa) : NO SE RECONOCE NO  PERTINENTES  TENIENDO  EN CUENTA QUE  DE ACUERDO A HISTORIA  CLINICA DE INGRESO  NO  SE DESCRIBEN  LESIONES EN CARA. ||| (Codigo Proc) : 21708 (Nombre Proc) : COLUMNA CERVICAL, DORSAL O LUMBAR (HASTA TRES ESPACIOS) (Tipo Glosa April) :Pert. médica (Observacion Glosa) : NO SE RECONOCE NO  PERTINENTES  TENIENDO EN CUENTA QUE  LAS LESIONES  DESCRITAS EN HISTORIA  CLÍNICA  SON  SUSCEPTIBLES  DE ESTUDIO INICIAL CON  MEDIANTE  RADIOLOGÍA  CONVENCIONAL. ||| (Codigo Proc) : 21709 (Nombre Proc) : COLUMNA CERVICAL, DORSAL O LUMBAR (ESPACIO ADICIONAL) (Tipo Glosa April) :Pert. médica (Observacion Glosa) : NO SE RECONOCE NO  PERTINENTES  TENIENDO EN CUENTA QUE  LAS LESIONES  DESCRITAS EN HISTORIA  CLÍNICA  SON  SUSCEPTIBLES  DE ESTUDIO INICIAL CON  MEDIANTE  RADIOLOGÍA  CONVENCIONAL. ||| (Codigo Proc) : 21714 (Nombre Proc) : PELVIS (Tipo Glosa April) :Pert. médica (Observacion Glosa) : NO  SE  RECONOCE  21714 NO  PERTINENTE  TENIENDO EN CUENTA  QUE  LAS  LESIONES  DESCRITAS EN  HISTORIA  CLINICA  SON  SUSCEPTIBLES DE ESTUDIO  INICIAL  MEDIANTE  RADIOLOGIA  CONVENCIONAL  ||| (Codigo Proc) : 21722 (Nombre Proc) : RECONSTRUCCIÓN TRIDIMENSIONAL, AGREGAR AL COSTO DEL EXAMEN: (Tipo Glosa April) :Pert. médica (Observacion Glosa) : NO SE RECONOCE NO  PERTINENTES  TENIENDO  EN CUENTA QUE  DE ACUERDO A HISTORIA  CLINICA DE INGRESO  NO  SE DESCRIBEN  LESIONES EN CARA. ||| (Codigo Proc) : 21706 (Nombre Proc) : SENOS PARANASALES O RINOFARINGE (INCLUYE CORTES AXIALES Y CORONALES) (Tipo Glosa April) :Pert. médica (Observacion Glosa) : SE RATIFICA GLOSA, NO PERTINENTE TENIENDO EN CUENTA QUE DE ACUERDO A HISTORIA CLINICA DE INGRESO NO SE DESCRIBEN LESIONES EN CARA.||| (Codigo Proc) : 21708 (Nombre Proc) : COLUMNA CERVICAL, DORSAL O LUMBAR (HASTA TRES ESPACIOS) (Tipo Glosa April) :Pert. médica (Observacion Glosa) : SE RELIQUIDA (1)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(2)NO PERTINENTES TENIENDO EN CUENTA QUE LAS LESIONES DESCRITAS EN HISTORIA CLÍNICA SON SUSCEPTIBLES DE ESTUDIO INICIAL CON MEDIANTE RADIOLOGÍA CONVENCIONAL.||| (Codigo Proc) : 21709 (Nombre Proc) : COLUMNA CERVICAL, DORSAL O LUMBAR (ESPACIO ADICIONAL) (Tipo Glosa April) :Pert. médica (Observacion Glosa) : SE RELIQUIDA (4)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(11)NO PERTINENTES TENIENDO EN CUENTA QUE LAS LESIONES DESCRITAS EN HISTORIA CLÍNICA SON SUSCEPTIBLES DE ESTUDIO INICIAL CON MEDIANTE RADIOLOGÍA CONVENCIONAL.||| (Codigo Proc) : 21714 (Nombre Proc) : PELVIS (Tipo Glosa April) :Pert. médica (Observacion Glosa) : SE RATIFICA GLOSA,NO PERTINENTE TENIENDO EN CUENTA QUE LAS LESIONES DESCRITAS EN HISTORIA CLINICA SON SUSCEPTIBLES DE ESTUDIO INICIAL MEDIANTE RADIOLOGIA CONVENCIONAL||| (Codigo Proc) : 21722 (Nombre Proc) : RECONSTRUCCIÓN TRIDIMENSIONAL, AGREGAR AL COSTO DEL EXAMEN: (Tipo Glosa April) :Pert. médica (Observacion Glosa) : SE RATIFICA GLOSA, NO PERTINENTE TENIENDO EN CUENTA QUE DE ACUERDO A HISTORIA CLINICA DE INGRESO NO SE DESCRIBEN LESIONES EN CARA.||</t>
  </si>
  <si>
    <t>Objeción causal prescripción ...........| (Codigo Proc) : 21706 (Nombre Proc) : SENOS PARANASALES O RINOFARINGE (INCLUYE CORTES AXIALES Y CORONALES) (Tipo Glosa April) :Pert. médica (Observacion Glosa) : NO SE RECONOCE 21706 NO PERTINENTE SIN HALLAZGOS QUE AMERITEN SU TOMA PUEDE ESTUDIARSE CON RX SIMPLE||| (Codigo Proc) : 21708 (Nombre Proc) : COLUMNA CERVICAL, DORSAL O LUMBAR (HASTA TRES ESPACIOS) (Tipo Glosa April) :Pert. médica (Observacion Glosa) : NO SE RECONOCE NO PERTINENTE SIN RX CONVENCIONAL PREVIO CON HALLAZGOS DE LESIÓN TRAUMATICA AGUDA NO VALORACIÓN POR ESPECIALISTA QUE JUSTIFIQUE SU TOMA||| (Codigo Proc) : 21709 (Nombre Proc) : COLUMNA CERVICAL, DORSAL O LUMBAR (ESPACIO ADICIONAL) (Tipo Glosa April) :Pert. médica (Observacion Glosa) : NO SE RECONOCE NO PERTINENTE SIN RX CONVENCIONAL PREVIO CON HALLAZGOS DE LESIÓN TRAUMATICA AGUDA NO VALORACIÓN POR ESPECIALISTA QUE JUSTIFIQUE SU TOMA||| (Codigo Proc) : 21714 (Nombre Proc) : PELVIS (Tipo Glosa April) :Pert. médica (Observacion Glosa) : NO SE RECONOCE 21714 DE ACUERDO CON LESIONES DESCRITAS ES POSIBLE EVALUAR CON RX CONVENCIONAL||| (Codigo Proc) : 77701 (Nombre Proc) : MEDICAMENTOS (Tipo Glosa April) :Varios (Observacion Glosa) : ||</t>
  </si>
  <si>
    <t>Objeción causal prescripción ...........| (Codigo Proc) : 15103 (Nombre Proc) : DESBRIDAMIENTO POR LESIÓN DE TEJIDOS PROFUNDOS, MÁS DEL 5% ÁREA CORPORAL (Tipo Glosa April) :Pert. médica (Observacion Glosa) : NO SE RECONOCE 15103 NO PERTINENTE INHERENTE A COLGAJO||| (Codigo Proc) : 15142 (Nombre Proc) : COLGAJO MUSCULAR, MIOCUTÁNEO Y FASCIOCUTÁNEO (Tipo Glosa April) :Tarifa SOAT (Observacion Glosa) : SE LIQUDIA SEGUN TARIFA SOAT LEGAL VIGENTE, DECRETO 2423/96||| (Codigo Proc) : 21706 (Nombre Proc) : SENOS PARANASALES O RINOFARINGE (INCLUYE CORTES AXIALES Y CORONALES) (Tipo Glosa April) :Pert. médica (Observacion Glosa) : NO SE RECONOCE 21706 DE ACUERDO CON LESIONES DESCRITAS ES POSIBLE EVALUAR CON RX CONVENCIONAL, ADEMAS SON INVESTIGACION REALIZAN RX||| (Codigo Proc) : 21708 (Nombre Proc) : COLUMNA CERVICAL, DORSAL O LUMBAR (HASTA TRES ESPACIOS) (Tipo Glosa April) :Pert. médica (Observacion Glosa) : NO SE RECONOCE 21708 NO PERTINENTE SIN RX CONVENCIONAL PREVIO CON HALLAZGOS DE LESIÓN TRAUMATICA AGUDA NO VALORACIÓN POR ESPECIALISTA QUE JUSTIFIQUE SU TOMA, ADEMAS POR INVESTIGACION NO REALIZAN ESTUDIOS||| (Codigo Proc) : 21709 (Nombre Proc) : COLUMNA CERVICAL, DORSAL O LUMBAR (ESPACIO ADICIONAL) (Tipo Glosa April) :Pert. médica (Observacion Glosa) : NO SE RECONOCE 21709 NO PERTINENTE SIN RX CONVENCIONAL PREVIO CON HALLAZGOS DE LESIÓN TRAUMATICA AGUDA NO VALORACIÓN POR ESPECIALISTA QUE JUSTIFIQUE SU TOMA, ADEMAS POR INVESTIGACION NO REALIZAN ESTUDIOS||| (Codigo Proc) : 39105 (Nombre Proc) : SERVICIOS PROFESIONALES DEL ANESTESIÓLOGO GRUPO 07 (Tipo Glosa April) :Pert. médica (Observacion Glosa) : NO SE RECONOCE 15103 NO PERTINENTE INHERENTE A COLGAJO||| (Codigo Proc) : 39118 (Nombre Proc) : SERVICIOS PROFESIONALES DE AYUDANTÍA QUIRÚRGICA GRUPO  07 (Tipo Glosa April) :Pert. médica (Observacion Glosa) : NO SE RECONOCE 15103 NO PERTINENTE INHERENTE A COLGAJO||| (Codigo Proc) : 77701 (Nombre Proc) : MEDICAMENTOS (Tipo Glosa April) :Varios (Observacion Glosa) : ||</t>
  </si>
  <si>
    <t>Objeción causal prescripción ...........| (Codigo Proc) : 21708 (Nombre Proc) : COLUMNA CERVICAL, DORSAL O LUMBAR (HASTA TRES ESPACIOS) (Tipo Glosa April) :Pert. médica (Observacion Glosa) : NO SE RECONOCE 21708  NO PERTINENTE SIN RX CONVENCIONAL PREVIO CON HALLAZGOS DE LESIÓN TRAUMATICA AGUDA NO VALORACIÓN POR ESPECIALISTA QUE JUSTIFIQUE SU TOMA, ADEMAS EN INVESTIGACION SE EVIDENCIA QUE NO REALIZAN LA TOMA DE DICHOS ESTUDIOS ||| (Codigo Proc) : 21709 (Nombre Proc) : COLUMNA CERVICAL, DORSAL O LUMBAR (ESPACIO ADICIONAL) (Tipo Glosa April) :Pert. médica (Observacion Glosa) : NO SE RECONOCE 21709  NO PERTINENTE SIN RX CONVENCIONAL PREVIO CON HALLAZGOS DE LESIÓN TRAUMATICA AGUDA NO VALORACIÓN POR ESPECIALISTA QUE JUSTIFIQUE SU TOMA, ADEMAS EN INVESTIGACION SE EVIDENCIA QUE NO REALIZAN LA TOMA DE DICHOS ESTUDIOS ||| (Codigo Proc) : 77701 (Nombre Proc) : MEDICAMENTOS (Tipo Glosa April) :Varios (Observacion Glosa) : ||</t>
  </si>
  <si>
    <t>Objeción causal prescripción ...........| (Codigo Proc) : 21708 (Nombre Proc) : COLUMNA CERVICAL, DORSAL O LUMBAR (HASTA TRES ESPACIOS) (Tipo Glosa April) :Pert. médica (Observacion Glosa) : NO SE RECONOCE 21708, 21709 TENIENDO EN CUENTA QUE NO HAY SOPORTE DE IMÁGENES DIAGNOSTICAS BÁSICAS PREVIAS QUE REQUIERAN ESTUDIOS MAS ESPECIALIZADOS.||| (Codigo Proc) : 21709 (Nombre Proc) : COLUMNA CERVICAL, DORSAL O LUMBAR (ESPACIO ADICIONAL) (Tipo Glosa April) :Pert. médica (Observacion Glosa) : NO SE RECONOCE 21708, 21709 TENIENDO EN CUENTA QUE NO HAY SOPORTE DE IMÁGENES DIAGNOSTICAS BÁSICAS PREVIAS QUE REQUIERAN ESTUDIOS MAS ESPECIALIZADOS.||| (Codigo Proc) : 77701 (Nombre Proc) : MEDICAMENTOS (Tipo Glosa April) :Varios (Observacion Glosa) : ||</t>
  </si>
  <si>
    <t>Objeción causal prescripción ...........| (Codigo Proc) : 21701 (Nombre Proc) : CRÁNEO SIMPLE (Tipo Glosa April) :Pert. médica (Observacion Glosa) : NO SE RECONOCE 21701 NO PERTINENTE, SIN EVIDENCIA DE COMPROMISO NEUROLÓGICO ||| (Codigo Proc) : 21708 (Nombre Proc) : COLUMNA CERVICAL, DORSAL O LUMBAR (HASTA TRES ESPACIOS) (Tipo Glosa April) :Pert. médica (Observacion Glosa) : NO SE RECONOCE 21708 TENIENDO EN CUENTA QUE NO HAY SOPORTE DE IMÁGENES DIAGNOSTICAS BÁSICAS PREVIAS QUE REQUIERAN ESTUDIOS MAS ESPECIALIZADOS. ||| (Codigo Proc) : 21709 (Nombre Proc) : COLUMNA CERVICAL, DORSAL O LUMBAR (ESPACIO ADICIONAL) (Tipo Glosa April) :Pert. médica (Observacion Glosa) : NO SE RECONOCE 21709 TENIENDO EN CUENTA QUE NO HAY SOPORTE DE IMÁGENES DIAGNOSTICAS BÁSICAS PREVIAS QUE REQUIERAN ESTUDIOS MAS ESPECIALIZADOS. ||| (Codigo Proc) : 77701 (Nombre Proc) : MEDICAMENTOS (Tipo Glosa April) :Varios (Observacion Glosa) : ||</t>
  </si>
  <si>
    <t>Objeción causal prescripción ...........| (Codigo Proc) : 31301 (Nombre Proc) : ARTICULACIONES: PIE Y CUELLO DEL PIE, RODILLA, CADERA, CODO, HOMBRO, TEMPORO MANDIBULAR (Tipo Glosa April) :Pert. médica (Observacion Glosa) : NO SE RECONOCE 31301 NO PERTINENTE YA QUE PRESENTA SIGNOS DE INESTABILIDAD ARTICULAR QUE SOPORTEN LA SOLICITUD.||</t>
  </si>
  <si>
    <t>Objeción causal prescripción ...........| (Codigo Proc) : 21701 (Nombre Proc) : CRÁNEO SIMPLE (Tipo Glosa April) :Pert. médica (Observacion Glosa) : NO SE RECONOCE, POR NO PERTINENTE PARA DESCARTAR LESIONES OCASIONADAS EN EL ACCIDENTE DE TRANSITO, SIN DETERIORO NEUROLOGICO, PERDIDA DEL CONOCIMIENTO, NI CEFALEA INTENSA||| (Codigo Proc) : 77702 (Nombre Proc) : SUMINISTROS (Tipo Glosa April) :Pert. médica (Observacion Glosa) : NO SE RECONCOE,1 CATETER NO PERTINENTE DE ACUERDO A ESTANCIA  NO SE RECONCOE EQUIPO DE EXTENSION NO SE JUSTIFICA SU COBRO  NO SE RECONOCE COLLAR BLANDO, COLLAR PHILADELFIA NO SE EVIDNECIA SOPORTE DE SU USO POR MANEJO AMBULATORIO  ||</t>
  </si>
  <si>
    <t>Objeción causal prescripción ...........| (Codigo Proc) : 21722 (Nombre Proc) : RECONSTRUCCIÓN TRIDIMENSIONAL, AGREGAR AL COSTO DEL EXAMEN: (Tipo Glosa April) :Pert. médica (Observacion Glosa) : NO SE RECONOCE (1) 21722 RECONSTRUCCION DE RODILLA, ESTUDIO QUE REQUIERE INDICACION DE PLANEACION QUIRURGICA, MANEJO NO ESTABLECIDO EN ESTE CASO ||</t>
  </si>
  <si>
    <t>Objeción causal prescripción ...........| (Codigo Proc) : 21101 (Nombre Proc) : MANO, DEDOS, PUÑO (MUÑECA), CODO, PIE,  CLAVÍCULA, ANTEBRAZO, CUELLO DE PIE  (TOBILLO), EDAD ÓSEA (CARPOGRAMA), CALCÁNEO (Tipo Glosa April) :Pert. médica (Observacion Glosa) : NO SE RECONOCE, 1 NO PERTINENTE SU REALIZACIÓN TENIENDO EN CUENTA HALLAZGOS CLÍNICOS ||| (Codigo Proc) : 21102 (Nombre Proc) : BRAZO, PIERNA, RODILLA, FÉMUR, HOMBRO, OMOPLATO (Tipo Glosa April) :Pert. médica (Observacion Glosa) : NO SE RECONOCE, 1. 21102 NO PERTINENTE SU REALIZACIÓN TENIENDO EN CUENTA HALLAZGOS CLÍNICOS ||| (Codigo Proc) : 77701 (Nombre Proc) : MEDICAMENTOS (Tipo Glosa April) :Varios (Observacion Glosa) : NO SE RECONOCE, NO JUSTIFICADA SU ADMINISTRACIÓN PARA MANEJO DE LESIONES SECUNDARIAS AL ACCIDENTE.||</t>
  </si>
  <si>
    <t>Objeción causal prescripción ...........| (Codigo Proc) : 21101 (Nombre Proc) : MANO, DEDOS, PUÑO (MUÑECA), CODO, PIE,  CLAVÍCULA, ANTEBRAZO, CUELLO DE PIE  (TOBILLO), EDAD ÓSEA (CARPOGRAMA), CALCÁNEO (Tipo Glosa April) :Pert. médica (Observacion Glosa) : NO SE RECONOCE (1) 21101 RAYOS X DE ANTEBRAZO NO PERTINENTE SU REALIZACIÓN TENIENDO EN CUENTA HALLAZGOS CLÍNICOS SOPORTADOS EN HISTORIA.||| (Codigo Proc) : 21102 (Nombre Proc) : BRAZO, PIERNA, RODILLA, FÉMUR, HOMBRO, OMOPLATO (Tipo Glosa April) :Pert. médica (Observacion Glosa) : NO SE RECONOCE (1) 21102 RAYOS X DE PIERNA  NO PERTINENTE SU REALIZACIÓN TENIENDO EN CUENTA HALLAZGOS CLÍNICOS SOPORTADOS EN HISTORIA.||| (Codigo Proc) : 21708 (Nombre Proc) : COLUMNA CERVICAL, DORSAL O LUMBAR (HASTA TRES ESPACIOS) (Tipo Glosa April) :Pert. médica (Observacion Glosa) : NO SE RECONOCENO PERTINENTE SU REALIZACIÓN TENIENDO EN CUENTA HALLAZGOS CLÍNICOS SOPORTADOS EN HISTORIA DONDE NO HAY EVIDENCIA DE LESIÓN A ESTE NIVEL QUE JUSTIFIQUE LA TOMA DE LA TOMOGRAFÍA.||| (Codigo Proc) : 21709 (Nombre Proc) : COLUMNA CERVICAL, DORSAL O LUMBAR (ESPACIO ADICIONAL) (Tipo Glosa April) :Pert. médica (Observacion Glosa) : NO SE RECONOCE NO PERTINENTE SU REALIZACIÓN TENIENDO EN CUENTA HALLAZGOS CLÍNICOS SOPORTADOS EN HISTORIA DONDE NO HAY EVIDENCIA DE LESIÓN A ESTE NIVEL QUE JUSTIFIQUE LA TOMA DE LA TOMOGRAFÍA.||| (Codigo Proc) : 77701 (Nombre Proc) : MEDICAMENTOS (Tipo Glosa April) :Varios (Observacion Glosa) : ||</t>
  </si>
  <si>
    <t>Objeción causal prescripción ...........| (Codigo Proc) : 77702 (Nombre Proc) : SUMINISTROS (Tipo Glosa April) :Tarifa SOAT (Observacion Glosa) : NO SE RECONOCE NOVOSYN (3) NO FACTURABLE INCLUÍDO EN MATERIAL QUIRURGICO||</t>
  </si>
  <si>
    <t>Objeción causal prescripción ...........| (Codigo Proc) : 21102 (Nombre Proc) : BRAZO, PIERNA, RODILLA, FÉMUR, HOMBRO, OMOPLATO (Tipo Glosa April) :Pert. médica (Observacion Glosa) : NO SE RECONOCE 2-21102 POR NO PERTINENTE PARA EL MANEJO DE LAS LESIONES OCASIONADAS EN EL ACCIDENTE DE TRANSITO ||| (Codigo Proc) : 38925 (Nombre Proc) : SALA DE OBSERVACIÓN (Tipo Glosa April) :Pert. médica (Observacion Glosa) : NO SE RECONOCE SALA DE OBSERVACION NO PERTINENTE PARA EL MANEJO DE LESIONES Y TIEMPO DE ESTANCIA INTRAHOSPITALARIO ||| (Codigo Proc) : 77701 (Nombre Proc) : MEDICAMENTOS (Tipo Glosa April) :Varios (Observacion Glosa) : ||</t>
  </si>
  <si>
    <t>Objeción causal prescripción ...........| (Codigo Proc) : 38925 (Nombre Proc) : SALA DE OBSERVACIÓN (Tipo Glosa April) :Pert. médica (Observacion Glosa) : NO SE RECONOCE SALA DE OBSERVACION NO PERTINENTE PARA EL MANEJO DE LESIONES Y TIEMPO DE ESTANCIA INTRAHOSPITALARIO ||| (Codigo Proc) : 77701 (Nombre Proc) : MEDICAMENTOS (Tipo Glosa April) :Varios (Observacion Glosa) : ||</t>
  </si>
  <si>
    <t>Objeción causal prescripción ...........| (Codigo Proc) : 19304 (Nombre Proc) : CUADRO HEMÁTICO O HEMOGRAMA HEMATOCRITO Y LEUCOGRAMA (Tipo Glosa April) :Pert. médica (Observacion Glosa) : NO PERTINENTE PARA LESIONES OCASIONADAS POR EL ACCIDENTE DE TRANSITO.||| (Codigo Proc) : 77702 (Nombre Proc) : SUMINISTROS (Tipo Glosa April) :Pert. médica (Observacion Glosa) : NO SE RECONOCE, 1. EQUIPO BURETROL NO PERTINENTE DE ACUERDO A ESTANCIA||</t>
  </si>
  <si>
    <t>Objeción causal prescripción ...........| (Codigo Proc) : 21106 (Nombre Proc) : COMPARATIVAS DE LAS REGIONES ANTERIORES| AL  VALOR DE LA REGIÓN AGREGAR: (Tipo Glosa April) :Pert. médica (Observacion Glosa) : NO SE RECONOCE PROYECCION COMPARATIVA. EL TRAUMA REFERIDO ES EN CADERA DERECHA POR TANTO NO HAY LUGAR A REAL||| (Codigo Proc) : 21716 (Nombre Proc) : EXTREMIDADES Y ARTICULACIONES (Tipo Glosa April) :Pert. médica (Observacion Glosa) : NO SE RECONOCE TAC DE RODILLA NO PERTINENTE NO ESTA INDICADO TOMA DE TAC, EL REPORTE EN LA RADIOGRAFIA INICIAL ES NORMAL. ||| (Codigo Proc) : 77702 (Nombre Proc) : SUMINISTROS (Tipo Glosa April) :Soportes Médicos (Observacion Glosa) : NO SE RECONOCE INMOVILZIADOR DE RODILLA SIN EVIDENCIA DE FIRMA DE RECIBIDO DEL PACIENTE||| (Codigo Proc) : 21106 (Nombre Proc) : COMPARATIVAS DE LAS REGIONES ANTERIORES| AL  VALOR DE LA REGIÓN AGREGAR: (Tipo Glosa April) :Pert. médica (Observacion Glosa) : SE RATIFICA OBJECION PARCIAL POR PROYECCION COMPARATIVA. EL TRAUMA REFERIDO ES EN CADERA DERECHA POR TANTO NO HAY LUGAR A REAL||| (Codigo Proc) : 21716 (Nombre Proc) : EXTREMIDADES Y ARTICULACIONES (Tipo Glosa April) :Pert. médica (Observacion Glosa) : SE RATIFICA OBJECION PARCIAL POR TAC DE RODILLA NO PERTINENTE NO ESTA INDICADO TOMA DE TAC, EL REPORTE EN LA RADIOGRAFIA INICIAL ES NORMAL. ||</t>
  </si>
  <si>
    <t>Objeción causal prescripción ...........| (Codigo Proc) : 38935 (Nombre Proc) : SALA DE OBSERVACIÓN (Tipo Glosa April) :Pert. médica (Observacion Glosa) : NO SE RECONOCE NO PERTINENTE SEGUN TIEMPO DE ESTANCIA INTRAHOSPITALARIA||</t>
  </si>
  <si>
    <t>Objeción causal prescripción ...........| (Codigo Proc) : 77701 (Nombre Proc) : MEDICAMENTOS (Tipo Glosa April) :Varios (Observacion Glosa) : ||</t>
  </si>
  <si>
    <t>Objeción causal prescripción ...........| (Codigo Proc) : 21106 (Nombre Proc) : COMPARATIVAS DE LAS REGIONES ANTERIORES| AL  VALOR DE LA REGIÓN AGREGAR: (Tipo Glosa April) :Pert. médica (Observacion Glosa) : NO SE RECONOCE 21106 NO9 PERTINNETE DE ACUERDO A LAS LESIONES E IMAGENES DIAGNOSTICAS FACTURADAS||</t>
  </si>
  <si>
    <t>Objeción causal prescripción ...........| (Codigo Proc) : 21102 (Nombre Proc) : BRAZO, PIERNA, RODILLA, FÉMUR, HOMBRO, OMOPLATO (Tipo Glosa April) :Soportes Médicos (Observacion Glosa) : SE DESCUENTA EL 25% POR NO APORTAR LECTURA DE RX POR PARTE DEL MEDICO RADIOLOGO CON FIRMA Y SELLO DEL PROFESIONAL||| (Codigo Proc) : 21706 (Nombre Proc) : SENOS PARANASALES O RINOFARINGE (INCLUYE CORTES AXIALES Y CORONALES) (Tipo Glosa April) :Pert. médica (Observacion Glosa) :  NO SE RECONOCE  21706, NO PERTINENTE, SIN ESTUDIO DE LESIÓN OSEA PREVIA QUE AMERITE TOMA DE TAC.  ||| (Codigo Proc) : 21708 (Nombre Proc) : COLUMNA CERVICAL, DORSAL O LUMBAR (HASTA TRES ESPACIOS) (Tipo Glosa April) :Pert. médica (Observacion Glosa) :  NO SE RECONOCE 21708 NO PERTINENTE, SIN ESTUDIO DE LESIÓN OSEA PREVIA QUE AMERITE TOMA DE TAC.  ||| (Codigo Proc) : 21709 (Nombre Proc) : COLUMNA CERVICAL, DORSAL O LUMBAR (ESPACIO ADICIONAL) (Tipo Glosa April) :Pert. médica (Observacion Glosa) :  NO SE RECONOCE 21709 NO PERTINENTE, SIN ESTUDIO DE LESIÓN OSEA PREVIA QUE AMERITE TOMA DE TAC.  ||| (Codigo Proc) : 77701 (Nombre Proc) : MEDICAMENTOS (Tipo Glosa April) :Varios (Observacion Glosa) : NO SE RECONOCE EQUIMOSYN, NO PERTINENTE, YA ESTA EN TRATAMIENTO CON SCARE CREMA, ADEMÁS PRODUCTO SIN REGISTRO INVIMA SEGÚN PAGINA DE INVIMA. ||| (Codigo Proc) : 21706 (Nombre Proc) : SENOS PARANASALES O RINOFARINGE (INCLUYE CORTES AXIALES Y CORONALES) (Tipo Glosa April) :Pert. médica (Observacion Glosa) : SE RATIFICA GLOSA, NO PERTINENTE, SIN ESTUDIO DE LESIÓN OSEA PREVIA QUE AMERITE TOMA DE TAC. ||| (Codigo Proc) : 21708 (Nombre Proc) : COLUMNA CERVICAL, DORSAL O LUMBAR (HASTA TRES ESPACIOS) (Tipo Glosa April) :Pert. médica (Observacion Glosa) : SE RATIFICA GLOSA, NO PERTINENTE, SIN ESTUDIO DE LESIÓN OSEA PREVIA QUE AMERITE TOMA DE TAC. ||| (Codigo Proc) : 21709 (Nombre Proc) : COLUMNA CERVICAL, DORSAL O LUMBAR (ESPACIO ADICIONAL) (Tipo Glosa April) :Pert. médica (Observacion Glosa) : SE RATIFICA GLOSA, NO PERTINENTE, SIN ESTUDIO DE LESIÓN OSEA PREVIA QUE AMERITE TOMA DE TAC. ||| (Codigo Proc) : 77701 (Nombre Proc) : MEDICAMENTOS (Tipo Glosa April) :Pert. médica (Observacion Glosa) : SE RATIFICA GLOSA POR EQUIMOSYN, NO PERTINENTE, YA ESTA EN TRATAMIENTO CON SCARE CREMA, ADEMÁS PRODUCTO SIN REGISTRO INVIMA SEGÚN PAGINA DE INVIMA.||</t>
  </si>
  <si>
    <t>Objeción causal prescripción ...........| (Codigo Proc) : 77709 (Nombre Proc) : GASTOS MEDICOS (Tipo Glosa April) :Documentos incompletos (Observacion Glosa) : DOCUMENTOS INCOMPLETOS||| (Codigo Proc) : 77709 (Nombre Proc) : GASTOS MEDICOS (Tipo Glosa April) :Documentos incompletos (Observacion Glosa) : DOCUMENTOS INCOMPLETOS||</t>
  </si>
  <si>
    <t>Objeción causal prescripción ...........| (Codigo Proc) : 77709 (Nombre Proc) : GASTOS MEDICOS (Tipo Glosa April) :Pertinencia Medica (Observacion Glosa) : SE OBJETA LA TOTALIDAD DE LA CUENTA RESONANCIA DE CADERA IZQUIERDA, DE ACUERDO CON HISTORIA CLINICA INICIAL DE URGENCIAS NO PRESENTA LESIONES TRAUMATICAS AGUDAS A ESTE NIVEL QUE AMERITEN ESTUDIO||| (Codigo Proc) : 77709 (Nombre Proc) : GASTOS MEDICOS (Tipo Glosa April) :Pertinencia Medica (Observacion Glosa) : SE OBJETA LA TOTALIDAD DE LA CUENTA RESONANCIA DE CADERA IZQUIERDA, DE ACUERDO CON HISTORIA CLINICA INICIAL DE URGENCIAS NO PRESENTA LESIONES TRAUMATICAS AGUDAS A ESTE NIVEL QUE AMERITEN ESTUDIO||</t>
  </si>
  <si>
    <t>Objeción causal prescripción ...........Respuesta Glosa: ocediel - 28/04/2021| Se reitera objeción DOCUMENTOS INCOMPLETOS, adicional reclamación con prescripción.||| (Codigo Proc) : 77709 (Nombre Proc) : GASTOS MEDICOS (Tipo Glosa April) :Documentos incompletos (Observacion Glosa) : DOCUMENTOS INCOMPLETOS||Respuesta Glosa: ocediel - 28/04/2021| Se reitera objeción DOCUMENTOS INCOMPLETOS, adicional reclamación con prescripción.||Respuesta Glosa: ywilches - 07/03/2021| Se reitera objeción DOCUMENTOS INCOMPLETOS||</t>
  </si>
  <si>
    <t>Objeción causal prescripción ...........Respuesta Glosa: ywilches - 01/06/2022| Se reitera objeción de glosa ,no hay cambio de opinión en esta revisión .Además se informa de la preescripción de términos superior a dos años||| (Codigo Proc) : 77709 (Nombre Proc) : GASTOS MEDICOS (Tipo Glosa April) :No cubierto SOAT (Observacion Glosa) : SE OBJETA POR NO CUBIERTO SOAT,TENIENDO EN CUENTA AUDITORIA INTERNA REALIZADA POR LA ASEGURADORA EN LA CUAL SE CONFIRMA QUE EL VEHÍCULO DE PLACAS QQF51A NO ESTUVO INVOLUCRADO, QUE EL CASO EN REFERENCIA HACE PARTE DE UNA PÓLIZA PRESTADA ||Respuesta Glosa: axmoreno - 11/03/2021| Se sostiene objecion de glosa ,no hay cambio de opinion en esta revisión .Además se informa de la preescripción de términos superior a dos años||Respuesta Glosa: ywilches - 01/06/2022| Se reitera objeción de glosa ,no hay cambio de opinión en esta revisión .Además se informa de la preescripción de términos superior a dos años||Respuesta Glosa: ywilches - 04/04/2022| Se reitera objeción de glosa ,no hay cambio de opinión en esta revisión .Además se informa de la preescripción de términos superior a dos años||Respuesta Glosa: ywilches - 11/05/2022|  Se reitera objeción de glosa ,no hay cambio de opinión en esta revisión .Además se informa de la preescripción de términos superior a dos años||</t>
  </si>
  <si>
    <t>Objeción causal prescripción ...........| (Codigo Proc) : 14163 (Nombre Proc) : REDUCCIÓN ABIERTA FRACTURA FALANGES MANO (UNA A DOS) (Tipo Glosa April) :Pert. médica (Observacion Glosa) : NO SE RECONOCE 14163 INHERENTE A APLICACIÓN DE TUTOR.||| (Codigo Proc) : 14173 (Nombre Proc) : REDUCCIÓN ABIERTA LUXACIÓN METACARPOFALÁNGICA  (UNA A DOS) (Tipo Glosa April) :Pert. médica (Observacion Glosa) : NO SE RECONOCE 14173 NO PERTINENTE DE ACUERDO A REPORTE DE IMÁGENES, ADEMÁS SE REALIZÓ APLICACIÓN DE TUTOR Y ESTARÍA INCLUÍDO EN ESTE PROCEDIMIENTO. ||| (Codigo Proc) : 14303 (Nombre Proc) : CAPSULOTOMÍA INTERFALÁNGICAS (UNA A DOS) (Tipo Glosa April) :Tarifa SOAT (Observacion Glosa) : NO SE RECONOCE 14303 NO PERTINENTE YA QUE CORRESPONDE A VÍA DE ACCESO NO FACTURABLE (ARTÍCULO 68 DECRETO 2423).||| (Codigo Proc) : 39107 (Nombre Proc) : SERVICIOS PROFESIONALES DEL ANESTESIÓLOGO GRUPO 09 (Tipo Glosa April) :Tarifa SOAT (Observacion Glosa) : NO SE RECONOCE 14303 NO PERTINENTE YA QUE CORRESPONDE A VÍA DE ACCESO NO FACTURABLE (ARTÍCULO 68 DECRETO 2423).||| (Codigo Proc) : 39108 (Nombre Proc) : SERVICIOS PROFESIONALES DEL ANESTESIÓLOGO GRUPO 10 (Tipo Glosa April) :Pert. médica (Observacion Glosa) : NO SE RECONOCE 14163 INHERENTE A APLICACIÓN DE TUTOR.||| (Codigo Proc) : 39120 (Nombre Proc) : SERVICIOS PROFESIONALES DE AYUDANTÍA QUIRÚRGICA GRUPO  09 (Tipo Glosa April) :Tarifa SOAT (Observacion Glosa) : NO SE RECONOCE 14303 NO PERTINENTE YA QUE CORRESPONDE A VÍA DE ACCESO NO FACTURABLE (ARTÍCULO 68 DECRETO 2423).||| (Codigo Proc) : 39121 (Nombre Proc) : SERVICIOS PROFESIONALES DE AYUDANTÍA QUIRÚRGICA GRUPO  10 (Tipo Glosa April) :Pert. médica (Observacion Glosa) : NO SE RECONOCE 14163 INHERENTE A APLICACIÓN DE TUTOR.||| (Codigo Proc) : 77701 (Nombre Proc) : MEDICAMENTOS (Tipo Glosa April) :Varios (Observacion Glosa) : ||</t>
  </si>
  <si>
    <t>Objeción causal prescripción ...........| (Codigo Proc) : 13401 (Nombre Proc) : DRENAJE, CURETAJE, SECUESTRECTOMÍA, DE RÓTULA (Tipo Glosa April) :Pert. médica (Observacion Glosa) : NO SE RECONOCE  13401, NO PERTINENTE, EN LAVADO INICIAL NO SE DESCRIBE EXPOSICION OSEA Y EN RADIOGRAFIA TAMPOCO EXISTEN, LO DESCRITO ES INHERENTE A DESBRIDAMIENTO FACTURADO ||| (Codigo Proc) : 15142 (Nombre Proc) : COLGAJO MUSCULAR, MIOCUTÁNEO Y FASCIOCUTÁNEO (Tipo Glosa April) :Pert. médica (Observacion Glosa) : NO SE RECONOCE 15142, NO SE RECONOCE DERECHOS DE SALA NI MATERIALES PARA ESTE PROCEDIMIENTO REALIZADO POR MISMA VIA  Y MISMO CIRUJANO ||| (Codigo Proc) : 19319 (Nombre Proc) : CULTIVOS ESPECIALES PARA MICROORGANISMOS (Tipo Glosa April) :Pert. médica (Observacion Glosa) : NO SE RECONOCE 19319, NO EVIDENCIO SIGNOS CLINICOS DE SIRS QUE JUSTIFIQUEN SU TOMA ||| (Codigo Proc) : 39102 (Nombre Proc) : SERVICIOS PROFESIONALES DEL ANESTESIÓLOGO GRUPO 04 (Tipo Glosa April) :Pert. médica (Observacion Glosa) : NO SE RECONOCE  13401, NO PERTINENTE, EN LAVADO INICIAL NO SE DESCRIBE EXPOSICION OSEA Y EN RADIOGRAFIA TAMPOCO EXISTEN, LO DESCRITO ES INHERENTE A DESBRIDAMIENTO FACTURADO ||| (Codigo Proc) : 39111 (Nombre Proc) : SERVICIOS PROFESIONALES DEL ANESTESIÓLOGO GRUPO 13 (Tipo Glosa April) :Pert. médica (Observacion Glosa) : NO SE RECONOCE 15142, NO SE RECONOCE DERECHOS DE SALA NI MATERIALES PARA ESTE PROCEDIMIENTO REALIZADO POR MISMA VIA  Y MISMO CIRUJANO ||| (Codigo Proc) : 39124 (Nombre Proc) : SERVICIOS PROFESIONALES DE AYUDANTÍA QUIRÚRGICA GRUPO  13 (Tipo Glosa April) :Pert. médica (Observacion Glosa) : NO SE RECONOCE 15142, NO SE RECONOCE DERECHOS DE SALA NI MATERIALES PARA ESTE PROCEDIMIENTO REALIZADO POR MISMA VIA  Y MISMO CIRUJANO ||| (Codigo Proc) : 39215 (Nombre Proc) : DERECHOS DE SALA DE CIRUGÍA GRUPO  13 (Tipo Glosa April) :Pert. médica (Observacion Glosa) : NO SE RECONOCE 15142, NO SE RECONOCE DERECHOS DE SALA NI MATERIALES PARA ESTE PROCEDIMIENTO REALIZADO POR MISMA VIA  Y MISMO CIRUJANO ||| (Codigo Proc) : 39304 (Nombre Proc) : MATERIALES DE SUTURA,CURACIÓN, MEDICAMENTOS Y SOLUCIONES, OXÍGENO, AGENTES Y GASES ANESTÉSICOS GRUPOS  10 - 11 - 12 - 13 (Tipo Glosa April) :Pert. médica (Observacion Glosa) : NO SE RECONOCE 15142, NO SE RECONOCE DERECHOS DE SALA NI MATERIALES PARA ESTE PROCEDIMIENTO REALIZADO POR MISMA VIA  Y MISMO CIRUJANO ||| (Codigo Proc) : 77702 (Nombre Proc) : SUMINISTROS (Tipo Glosa April) :Tarifa SOAT (Observacion Glosa) : NO SE RECONOCE 2 BURETROL NO PERTINENTES PARA ESTANCIA FACTURADA -NO SE RECONOCE VENDA ELASTICA 5X5 NO FACTURABLE, INCLUIDA EN DERECHO DE SALA DE CURACIONES - ART 54 DECRETO 2423/96 ||</t>
  </si>
  <si>
    <t>Objeción causal prescripción ...........| (Codigo Proc) : 13500 (Nombre Proc) : DRENAJE, CURETAJE, SECUESTRECTOMÍA, DE TIBIA O PERONÉ (Tipo Glosa April) :Pert. médica (Observacion Glosa) : NO SE RECONOCE 13500 NO PERTINENTE DE ACUERDO A LESIONES DESCRITAS, DONDE NO SE EVIDENCIA EXPOSICIÓN ÓSEA QUE SOPORTE LA REALIZACIÓN.  ||| (Codigo Proc) : 18236 (Nombre Proc) : SUTURA DE MENISCO, MEDIAL O LATERAL (Tipo Glosa April) :Pert. médica (Observacion Glosa) : NO SE RECONOCE 18236 Y SE HOMOLOGA A 13721 YA QUE PROCEDIMIENTO DESCRITO NO ES POR VÍA ARTROSCÓPICA.  ||| (Codigo Proc) : 21106 (Nombre Proc) : COMPARATIVAS DE LAS REGIONES ANTERIORES| AL  VALOR DE LA REGIÓN AGREGAR: (Tipo Glosa April) :Pert. médica (Observacion Glosa) : NO SE RECONOCE 21106 NO PERTINENTE DE ACUERDO A LESIONES OCASIONADAS POR EL ACCIDENTE.  ||| (Codigo Proc) : 39107 (Nombre Proc) : SERVICIOS PROFESIONALES DEL ANESTESIÓLOGO GRUPO 09 (Tipo Glosa April) :Pert. médica (Observacion Glosa) : NO SE RECONOCE 13500 NO PERTINENTE DE ACUERDO A LESIONES DESCRITAS, DONDE NO SE EVIDENCIA EXPOSICIÓN ÓSEA QUE SOPORTE LA REALIZACIÓN.  ||| (Codigo Proc) : 39110 (Nombre Proc) : SERVICIOS PROFESIONALES DEL ANESTESIÓLOGO GRUPO 12 (Tipo Glosa April) :Pert. médica (Observacion Glosa) : NO SE RECONOCE 18236 Y SE HOMOLOGA A 13721 YA QUE PROCEDIMIENTO DESCRITO NO ES POR VÍA ARTROSCÓPICA.  ||| (Codigo Proc) : 39120 (Nombre Proc) : SERVICIOS PROFESIONALES DE AYUDANTÍA QUIRÚRGICA GRUPO  09 (Tipo Glosa April) :Pert. médica (Observacion Glosa) : NO SE RECONOCE 13500 NO PERTINENTE DE ACUERDO A LESIONES DESCRITAS, DONDE NO SE EVIDENCIA EXPOSICIÓN ÓSEA QUE SOPORTE LA REALIZACIÓN.  ||| (Codigo Proc) : 39123 (Nombre Proc) : SERVICIOS PROFESIONALES DE AYUDANTÍA QUIRÚRGICA GRUPO  12 (Tipo Glosa April) :Pert. médica (Observacion Glosa) : NO SE RECONOCE 18236 Y SE HOMOLOGA A 13721 YA QUE PROCEDIMIENTO DESCRITO NO ES POR VÍA ARTROSCÓPICA.  ||| (Codigo Proc) : 39211 (Nombre Proc) : DERECHOS DE SALA DE CIRUGÍA GRUPO  09 (Tipo Glosa April) :Pert. médica (Observacion Glosa) : NO SE RECONOCE 13500 NO PERTINENTE DE ACUERDO A LESIONES DESCRITAS, DONDE NO SE EVIDENCIA EXPOSICIÓN ÓSEA QUE SOPORTE LA REALIZACIÓN.  ||| (Codigo Proc) : 39214 (Nombre Proc) : DERECHOS DE SALA DE CIRUGÍA GRUPO  12 (Tipo Glosa April) :Pert. médica (Observacion Glosa) : NO SE RECONOCE 18236 Y SE HOMOLOGA A 13721 YA QUE PROCEDIMIENTO DESCRITO NO ES POR VÍA ARTROSCÓPICA.  ||| (Codigo Proc) : 39303 (Nombre Proc) : MATERIALES DE SUTURA,CURACIÓN, MEDICAMENTOS Y SOLUCIONES, OXÍGENO, AGENTES Y GASES ANESTÉSICOS GRUPOS  07 - 08 - 09 (Tipo Glosa April) :Pert. médica (Observacion Glosa) : NO SE RECONOCE 13500 NO PERTINENTE DE ACUERDO A LESIONES DESCRITAS, DONDE NO SE EVIDENCIA EXPOSICIÓN ÓSEA QUE SOPORTE LA REALIZACIÓN.  ||| (Codigo Proc) : 39304 (Nombre Proc) : MATERIALES DE SUTURA,CURACIÓN, MEDICAMENTOS Y SOLUCIONES, OXÍGENO, AGENTES Y GASES ANESTÉSICOS GRUPOS  10 - 11 - 12 - 13 (Tipo Glosa April) :Pert. médica (Observacion Glosa) : NO SE RECONOCE 18236 Y SE HOMOLOGA A 13721 YA QUE PROCEDIMIENTO DESCRITO NO ES POR VÍA ARTROSCÓPICA.  ||| (Codigo Proc) : 77702 (Nombre Proc) : SUMINISTROS (Tipo Glosa April) :Tarifa SOAT (Observacion Glosa) : NO SE RECONOCEN VENDAS INCLUÍDAS EN MATERIALES DE SALA (ARTÍCULO 55 PARÁGRAFO 5). ||</t>
  </si>
  <si>
    <t xml:space="preserve">FECHA DE NOTIFICACION </t>
  </si>
  <si>
    <t xml:space="preserve">GUIA DE NOTIFICACION </t>
  </si>
  <si>
    <t xml:space="preserve">24/05/2021 30/04/2021 </t>
  </si>
  <si>
    <t xml:space="preserve">02/06/2022 05/04/2022 12/03/2021 13/05/2022 </t>
  </si>
  <si>
    <t xml:space="preserve">35075005256 35075006372 </t>
  </si>
  <si>
    <t xml:space="preserve">35075005406 35075014123 35075015158 35075015826 </t>
  </si>
  <si>
    <t>10/02/2017-17/08/2017</t>
  </si>
  <si>
    <t>05/07/2018-29/09/2017</t>
  </si>
  <si>
    <t>25/01/2017-31/08/2017</t>
  </si>
  <si>
    <t>800215681/800237391</t>
  </si>
  <si>
    <t>800242532/800278746</t>
  </si>
  <si>
    <t>800214173/800239299</t>
  </si>
  <si>
    <t>2016</t>
  </si>
  <si>
    <t>2017</t>
  </si>
  <si>
    <t>FC000386</t>
  </si>
  <si>
    <t>FC000666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</si>
</sst>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164" formatCode="_ &quot;$&quot;\ * #,##0.00_ ;_ &quot;$&quot;\ * \-#,##0.00_ ;_ &quot;$&quot;\ * &quot;-&quot;??_ ;_ @_ "/>
    <numFmt numFmtId="165" formatCode="0;[Red]0"/>
    <numFmt numFmtId="166" formatCode="#,##0.00&quot;       &quot;;\-#,##0.00&quot;       &quot;;&quot; -&quot;#&quot;       &quot;;@\ "/>
    <numFmt numFmtId="167" formatCode="_ * #,##0.00_ ;_ * \-#,##0.00_ ;_ * &quot;-&quot;??_ ;_ @_ "/>
    <numFmt numFmtId="168" formatCode="&quot;$&quot;\ #,##0"/>
    <numFmt numFmtId="169" formatCode="_-&quot;$&quot;\ * #,##0_-;\-&quot;$&quot;\ * #,##0_-;_-&quot;$&quot;\ * &quot;-&quot;??_-;_-@_-"/>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sz val="8"/>
      <name val="Arial"/>
      <family val="2"/>
    </font>
    <font>
      <sz val="9"/>
      <name val="Arial"/>
      <family val="2"/>
    </font>
    <font>
      <b/>
      <sz val="8"/>
      <name val="Arial"/>
      <family val="2"/>
    </font>
    <font>
      <sz val="10"/>
      <name val="Arial"/>
      <family val="2"/>
    </font>
    <font>
      <sz val="11"/>
      <color indexed="8"/>
      <name val="Calibri"/>
      <family val="2"/>
    </font>
    <font>
      <sz val="10"/>
      <color indexed="8"/>
      <name val="MS Sans Serif"/>
      <family val="2"/>
    </font>
    <font>
      <sz val="10"/>
      <name val="Arial"/>
      <family val="2"/>
    </font>
    <font>
      <b/>
      <sz val="8"/>
      <color theme="1"/>
      <name val="Calibri"/>
      <family val="2"/>
      <scheme val="minor"/>
    </font>
    <font>
      <sz val="8"/>
      <color theme="1"/>
      <name val="Calibri"/>
      <family val="2"/>
      <scheme val="minor"/>
    </font>
    <font>
      <b/>
      <sz val="8"/>
      <color indexed="81"/>
      <name val="Tahoma"/>
      <family val="2"/>
    </font>
    <font>
      <sz val="8"/>
      <color indexed="81"/>
      <name val="Tahoma"/>
      <family val="2"/>
    </font>
    <font>
      <sz val="10"/>
      <name val="Calibri"/>
      <family val="2"/>
      <scheme val="minor"/>
    </font>
    <font>
      <b/>
      <i/>
      <sz val="10"/>
      <name val="Calibri"/>
      <family val="2"/>
      <scheme val="minor"/>
    </font>
    <font>
      <sz val="10"/>
      <color rgb="FF000000"/>
      <name val="Calibri"/>
      <family val="2"/>
      <scheme val="minor"/>
    </font>
    <font>
      <sz val="10"/>
      <name val="Verdana"/>
      <family val="2"/>
    </font>
    <font>
      <sz val="12"/>
      <name val="Arial"/>
      <family val="2"/>
    </font>
    <font>
      <b/>
      <sz val="10"/>
      <name val="Calibri"/>
      <family val="2"/>
      <scheme val="minor"/>
    </font>
    <font>
      <i/>
      <sz val="10"/>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s>
  <fills count="20">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indexed="31"/>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7030A0"/>
        <bgColor indexed="64"/>
      </patternFill>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s>
  <cellStyleXfs count="11">
    <xf numFmtId="0" fontId="0" fillId="0" borderId="0"/>
    <xf numFmtId="166" fontId="10" fillId="0" borderId="0" applyFill="0" applyBorder="0" applyAlignment="0" applyProtection="0"/>
    <xf numFmtId="0" fontId="11" fillId="0" borderId="0" applyBorder="0" applyProtection="0"/>
    <xf numFmtId="164" fontId="3" fillId="0" borderId="0" applyFont="0" applyFill="0" applyBorder="0" applyAlignment="0" applyProtection="0"/>
    <xf numFmtId="167" fontId="3" fillId="0" borderId="0" applyFont="0" applyFill="0" applyBorder="0" applyAlignment="0" applyProtection="0"/>
    <xf numFmtId="0" fontId="12" fillId="0" borderId="0"/>
    <xf numFmtId="44" fontId="13" fillId="0" borderId="0" applyFont="0" applyFill="0" applyBorder="0" applyAlignment="0" applyProtection="0"/>
    <xf numFmtId="0" fontId="2" fillId="0" borderId="0"/>
    <xf numFmtId="0" fontId="21" fillId="0" borderId="0"/>
    <xf numFmtId="0" fontId="1" fillId="0" borderId="0"/>
    <xf numFmtId="0" fontId="27" fillId="0" borderId="0"/>
  </cellStyleXfs>
  <cellXfs count="137">
    <xf numFmtId="0" fontId="0" fillId="0" borderId="0" xfId="0"/>
    <xf numFmtId="3" fontId="8" fillId="0" borderId="0" xfId="0" applyNumberFormat="1" applyFont="1" applyAlignment="1">
      <alignment horizontal="right"/>
    </xf>
    <xf numFmtId="3" fontId="6" fillId="0" borderId="0" xfId="0" applyNumberFormat="1" applyFont="1" applyAlignment="1">
      <alignment horizontal="right"/>
    </xf>
    <xf numFmtId="3" fontId="6"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xf>
    <xf numFmtId="0" fontId="7" fillId="0" borderId="0" xfId="0" applyFont="1" applyAlignment="1">
      <alignment horizontal="center" vertical="center"/>
    </xf>
    <xf numFmtId="14" fontId="8" fillId="0" borderId="0" xfId="0" applyNumberFormat="1" applyFont="1" applyAlignment="1">
      <alignment horizontal="center"/>
    </xf>
    <xf numFmtId="42" fontId="6" fillId="0" borderId="0" xfId="0" applyNumberFormat="1" applyFont="1"/>
    <xf numFmtId="42" fontId="4" fillId="0" borderId="0" xfId="0" applyNumberFormat="1" applyFont="1"/>
    <xf numFmtId="0" fontId="9" fillId="4" borderId="2" xfId="0" applyFont="1" applyFill="1" applyBorder="1" applyAlignment="1">
      <alignment vertical="center" wrapText="1"/>
    </xf>
    <xf numFmtId="0" fontId="15" fillId="0" borderId="0" xfId="0" applyFont="1"/>
    <xf numFmtId="0" fontId="14" fillId="8" borderId="4" xfId="0" applyFont="1" applyFill="1" applyBorder="1"/>
    <xf numFmtId="0" fontId="14" fillId="8" borderId="5" xfId="0" applyFont="1" applyFill="1" applyBorder="1"/>
    <xf numFmtId="0" fontId="14" fillId="8" borderId="6" xfId="0" applyFont="1" applyFill="1" applyBorder="1"/>
    <xf numFmtId="0" fontId="15" fillId="0" borderId="3" xfId="0" applyFont="1" applyBorder="1" applyAlignment="1">
      <alignment horizontal="left" vertical="center"/>
    </xf>
    <xf numFmtId="0" fontId="15" fillId="0" borderId="3" xfId="0" applyFont="1" applyBorder="1"/>
    <xf numFmtId="0" fontId="15" fillId="0" borderId="1" xfId="0" applyFont="1" applyBorder="1" applyAlignment="1">
      <alignment horizontal="left" vertical="center"/>
    </xf>
    <xf numFmtId="0" fontId="15" fillId="0" borderId="1" xfId="0" applyFont="1" applyBorder="1"/>
    <xf numFmtId="49" fontId="15" fillId="0" borderId="1" xfId="0" applyNumberFormat="1" applyFont="1" applyBorder="1" applyAlignment="1">
      <alignment horizontal="left" vertical="center"/>
    </xf>
    <xf numFmtId="0" fontId="15" fillId="9" borderId="1" xfId="0" applyFont="1" applyFill="1" applyBorder="1"/>
    <xf numFmtId="0" fontId="15" fillId="0" borderId="7" xfId="0" applyFont="1" applyBorder="1" applyAlignment="1">
      <alignment horizontal="left" vertical="center"/>
    </xf>
    <xf numFmtId="0" fontId="15" fillId="0" borderId="7" xfId="0" applyFont="1" applyBorder="1"/>
    <xf numFmtId="165" fontId="9" fillId="2" borderId="2" xfId="0" applyNumberFormat="1" applyFont="1" applyFill="1" applyBorder="1" applyAlignment="1">
      <alignment vertical="center" wrapText="1"/>
    </xf>
    <xf numFmtId="0" fontId="18" fillId="5" borderId="0" xfId="0" applyFont="1" applyFill="1"/>
    <xf numFmtId="0" fontId="18" fillId="0" borderId="0" xfId="0" applyFont="1"/>
    <xf numFmtId="0" fontId="19" fillId="0" borderId="1" xfId="0" applyFont="1" applyBorder="1" applyAlignment="1">
      <alignment horizontal="right"/>
    </xf>
    <xf numFmtId="0" fontId="20" fillId="0" borderId="1" xfId="0" applyFont="1" applyBorder="1" applyAlignment="1">
      <alignment horizontal="center" vertical="center"/>
    </xf>
    <xf numFmtId="0" fontId="22" fillId="0" borderId="0" xfId="0" applyFont="1"/>
    <xf numFmtId="0" fontId="22" fillId="10"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xf numFmtId="14" fontId="9" fillId="4" borderId="2" xfId="0" applyNumberFormat="1" applyFont="1" applyFill="1" applyBorder="1" applyAlignment="1">
      <alignment horizontal="center" vertical="center" wrapText="1"/>
    </xf>
    <xf numFmtId="168" fontId="9" fillId="6" borderId="2" xfId="0" applyNumberFormat="1" applyFont="1" applyFill="1" applyBorder="1" applyAlignment="1">
      <alignment horizontal="center" vertical="center" wrapText="1"/>
    </xf>
    <xf numFmtId="3" fontId="9" fillId="6" borderId="2" xfId="0" applyNumberFormat="1" applyFont="1" applyFill="1" applyBorder="1" applyAlignment="1">
      <alignment horizontal="center" vertical="center" wrapText="1"/>
    </xf>
    <xf numFmtId="0" fontId="9" fillId="6" borderId="2" xfId="0" applyFont="1" applyFill="1" applyBorder="1" applyAlignment="1">
      <alignment vertical="center"/>
    </xf>
    <xf numFmtId="0" fontId="9" fillId="4" borderId="2" xfId="0" applyFont="1" applyFill="1" applyBorder="1" applyAlignment="1">
      <alignment vertical="center"/>
    </xf>
    <xf numFmtId="3" fontId="9" fillId="2" borderId="2"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xf>
    <xf numFmtId="3" fontId="9" fillId="3" borderId="2" xfId="0" applyNumberFormat="1" applyFont="1" applyFill="1" applyBorder="1" applyAlignment="1">
      <alignment horizontal="center" vertical="center" wrapText="1"/>
    </xf>
    <xf numFmtId="169" fontId="9" fillId="2" borderId="2" xfId="6" applyNumberFormat="1" applyFont="1" applyFill="1" applyBorder="1" applyAlignment="1">
      <alignment horizontal="center" vertical="center" wrapText="1"/>
    </xf>
    <xf numFmtId="169" fontId="6" fillId="0" borderId="0" xfId="6" applyNumberFormat="1" applyFont="1" applyAlignment="1">
      <alignment horizontal="right"/>
    </xf>
    <xf numFmtId="169" fontId="9" fillId="2" borderId="9" xfId="6" applyNumberFormat="1" applyFont="1" applyFill="1" applyBorder="1" applyAlignment="1">
      <alignment horizontal="center" vertical="center" wrapText="1"/>
    </xf>
    <xf numFmtId="169" fontId="6" fillId="0" borderId="0" xfId="6" applyNumberFormat="1" applyFont="1"/>
    <xf numFmtId="169" fontId="4" fillId="0" borderId="0" xfId="6" applyNumberFormat="1" applyFont="1"/>
    <xf numFmtId="169" fontId="9" fillId="2" borderId="7" xfId="6" applyNumberFormat="1" applyFont="1" applyFill="1" applyBorder="1" applyAlignment="1">
      <alignment horizontal="center" vertical="center" wrapText="1"/>
    </xf>
    <xf numFmtId="168" fontId="18" fillId="0" borderId="0" xfId="0" applyNumberFormat="1" applyFont="1"/>
    <xf numFmtId="42" fontId="18" fillId="0" borderId="0" xfId="0" applyNumberFormat="1" applyFont="1"/>
    <xf numFmtId="14" fontId="20" fillId="0" borderId="1" xfId="0" applyNumberFormat="1" applyFont="1" applyBorder="1" applyAlignment="1">
      <alignment horizontal="right" vertical="center"/>
    </xf>
    <xf numFmtId="0" fontId="20" fillId="0" borderId="1" xfId="6" applyNumberFormat="1" applyFont="1" applyFill="1" applyBorder="1" applyAlignment="1">
      <alignment horizontal="left" vertical="center"/>
    </xf>
    <xf numFmtId="0" fontId="20" fillId="0" borderId="1" xfId="6" applyNumberFormat="1" applyFont="1" applyFill="1" applyBorder="1" applyAlignment="1">
      <alignment horizontal="right" vertical="center"/>
    </xf>
    <xf numFmtId="14" fontId="20" fillId="0" borderId="1" xfId="6" applyNumberFormat="1" applyFont="1" applyFill="1" applyBorder="1" applyAlignment="1">
      <alignment horizontal="right" vertical="center"/>
    </xf>
    <xf numFmtId="44" fontId="24" fillId="4" borderId="1" xfId="6" applyFont="1" applyFill="1" applyBorder="1" applyAlignment="1">
      <alignment horizontal="center" vertical="center"/>
    </xf>
    <xf numFmtId="0" fontId="8" fillId="0" borderId="1" xfId="0" applyFont="1" applyBorder="1" applyAlignment="1">
      <alignment horizontal="center"/>
    </xf>
    <xf numFmtId="14" fontId="8" fillId="0" borderId="1" xfId="0" applyNumberFormat="1" applyFont="1" applyBorder="1" applyAlignment="1">
      <alignment horizontal="center"/>
    </xf>
    <xf numFmtId="0" fontId="7" fillId="0" borderId="1" xfId="0" applyFont="1" applyBorder="1" applyAlignment="1">
      <alignment horizontal="justify" vertical="center" wrapText="1"/>
    </xf>
    <xf numFmtId="14" fontId="7" fillId="0" borderId="1" xfId="0" applyNumberFormat="1" applyFont="1" applyBorder="1" applyAlignment="1">
      <alignment horizontal="justify" vertical="center" wrapText="1"/>
    </xf>
    <xf numFmtId="169" fontId="7" fillId="0" borderId="1" xfId="6" applyNumberFormat="1" applyFont="1" applyFill="1" applyBorder="1" applyAlignment="1">
      <alignment horizontal="justify" vertical="center" wrapText="1"/>
    </xf>
    <xf numFmtId="169" fontId="4" fillId="0" borderId="1" xfId="6" applyNumberFormat="1" applyFont="1" applyBorder="1"/>
    <xf numFmtId="0" fontId="0" fillId="0" borderId="0" xfId="0" pivotButton="1"/>
    <xf numFmtId="14" fontId="23" fillId="4" borderId="1" xfId="0" applyNumberFormat="1" applyFont="1" applyFill="1" applyBorder="1" applyAlignment="1">
      <alignment horizontal="center" vertical="center" wrapText="1"/>
    </xf>
    <xf numFmtId="168" fontId="23" fillId="6" borderId="1" xfId="0" applyNumberFormat="1" applyFont="1" applyFill="1" applyBorder="1" applyAlignment="1">
      <alignment horizontal="center" vertical="center" wrapText="1"/>
    </xf>
    <xf numFmtId="3" fontId="23" fillId="6" borderId="1" xfId="0" applyNumberFormat="1" applyFont="1" applyFill="1" applyBorder="1" applyAlignment="1">
      <alignment horizontal="center" vertical="center" wrapText="1"/>
    </xf>
    <xf numFmtId="42" fontId="23" fillId="2" borderId="1" xfId="0" applyNumberFormat="1" applyFont="1" applyFill="1" applyBorder="1" applyAlignment="1">
      <alignment horizontal="center" vertical="center" wrapText="1"/>
    </xf>
    <xf numFmtId="14" fontId="23" fillId="2" borderId="1" xfId="0" applyNumberFormat="1" applyFont="1" applyFill="1" applyBorder="1" applyAlignment="1">
      <alignment horizontal="center" vertical="center" wrapText="1"/>
    </xf>
    <xf numFmtId="168" fontId="23" fillId="2" borderId="1" xfId="0" applyNumberFormat="1" applyFont="1" applyFill="1" applyBorder="1" applyAlignment="1">
      <alignment horizontal="center" vertical="center" wrapText="1"/>
    </xf>
    <xf numFmtId="3" fontId="23" fillId="3" borderId="1" xfId="0" applyNumberFormat="1" applyFont="1" applyFill="1" applyBorder="1" applyAlignment="1">
      <alignment horizontal="center" vertical="center"/>
    </xf>
    <xf numFmtId="3" fontId="23" fillId="3" borderId="1" xfId="0" applyNumberFormat="1" applyFont="1" applyFill="1" applyBorder="1" applyAlignment="1">
      <alignment horizontal="center" vertical="center" wrapText="1"/>
    </xf>
    <xf numFmtId="169" fontId="19" fillId="4" borderId="1" xfId="6" applyNumberFormat="1" applyFont="1" applyFill="1" applyBorder="1" applyAlignment="1">
      <alignment horizontal="center" vertical="center"/>
    </xf>
    <xf numFmtId="0" fontId="20" fillId="0" borderId="1" xfId="0" applyFont="1" applyBorder="1" applyAlignment="1">
      <alignment horizontal="left" vertical="center"/>
    </xf>
    <xf numFmtId="42" fontId="20" fillId="0" borderId="1" xfId="6" applyNumberFormat="1" applyFont="1" applyFill="1" applyBorder="1" applyAlignment="1">
      <alignment horizontal="right" vertical="center"/>
    </xf>
    <xf numFmtId="165" fontId="9" fillId="2" borderId="2" xfId="0" applyNumberFormat="1" applyFont="1" applyFill="1" applyBorder="1" applyAlignment="1">
      <alignment horizontal="center" vertical="center" wrapText="1"/>
    </xf>
    <xf numFmtId="0" fontId="25" fillId="12" borderId="1" xfId="0" applyFont="1" applyFill="1" applyBorder="1"/>
    <xf numFmtId="0" fontId="25" fillId="0" borderId="0" xfId="0" applyFont="1"/>
    <xf numFmtId="0" fontId="25" fillId="0" borderId="1" xfId="0" applyFont="1" applyBorder="1"/>
    <xf numFmtId="0" fontId="26" fillId="8" borderId="1" xfId="0" applyFont="1" applyFill="1" applyBorder="1" applyAlignment="1">
      <alignment horizontal="center"/>
    </xf>
    <xf numFmtId="0" fontId="26" fillId="8" borderId="1" xfId="0" applyFont="1" applyFill="1" applyBorder="1"/>
    <xf numFmtId="0" fontId="25" fillId="0" borderId="1" xfId="0" applyFont="1" applyBorder="1" applyAlignment="1">
      <alignment horizontal="center" vertical="center"/>
    </xf>
    <xf numFmtId="0" fontId="25" fillId="0" borderId="1" xfId="0" applyFont="1" applyBorder="1" applyAlignment="1">
      <alignment horizontal="left" vertical="center"/>
    </xf>
    <xf numFmtId="0" fontId="18" fillId="12" borderId="1" xfId="0" applyFont="1" applyFill="1" applyBorder="1"/>
    <xf numFmtId="0" fontId="25" fillId="13" borderId="1" xfId="0" applyFont="1" applyFill="1" applyBorder="1" applyAlignment="1">
      <alignment horizontal="center" vertical="center"/>
    </xf>
    <xf numFmtId="0" fontId="25" fillId="13" borderId="1" xfId="0" applyFont="1" applyFill="1" applyBorder="1" applyAlignment="1">
      <alignment horizontal="left" vertical="center"/>
    </xf>
    <xf numFmtId="0" fontId="25" fillId="12" borderId="0" xfId="0" applyFont="1" applyFill="1"/>
    <xf numFmtId="0" fontId="6" fillId="13" borderId="10" xfId="0" applyFont="1" applyFill="1" applyBorder="1" applyAlignment="1">
      <alignment horizontal="center"/>
    </xf>
    <xf numFmtId="0" fontId="4" fillId="13" borderId="10" xfId="0" applyFont="1" applyFill="1" applyBorder="1" applyAlignment="1">
      <alignment horizontal="center"/>
    </xf>
    <xf numFmtId="49" fontId="25" fillId="0" borderId="1" xfId="0" applyNumberFormat="1" applyFont="1" applyBorder="1" applyAlignment="1">
      <alignment horizontal="left" vertical="center"/>
    </xf>
    <xf numFmtId="49" fontId="25" fillId="14" borderId="1" xfId="0" applyNumberFormat="1" applyFont="1" applyFill="1" applyBorder="1" applyAlignment="1">
      <alignment horizontal="center" vertical="center"/>
    </xf>
    <xf numFmtId="0" fontId="25" fillId="14" borderId="1" xfId="0" applyFont="1" applyFill="1" applyBorder="1"/>
    <xf numFmtId="0" fontId="25" fillId="9" borderId="1" xfId="0" applyFont="1" applyFill="1" applyBorder="1"/>
    <xf numFmtId="49" fontId="25" fillId="10" borderId="1" xfId="0" applyNumberFormat="1" applyFont="1" applyFill="1" applyBorder="1" applyAlignment="1">
      <alignment horizontal="center" vertical="center"/>
    </xf>
    <xf numFmtId="0" fontId="25" fillId="14" borderId="1" xfId="0" applyFont="1" applyFill="1" applyBorder="1" applyAlignment="1">
      <alignment horizontal="left" vertical="center"/>
    </xf>
    <xf numFmtId="0" fontId="4" fillId="0" borderId="0" xfId="0" applyFont="1" applyAlignment="1">
      <alignment horizontal="left"/>
    </xf>
    <xf numFmtId="0" fontId="25" fillId="14" borderId="1" xfId="0" applyFont="1" applyFill="1" applyBorder="1" applyAlignment="1">
      <alignment horizontal="center" vertical="center"/>
    </xf>
    <xf numFmtId="0" fontId="25" fillId="0" borderId="0" xfId="0" applyFont="1" applyAlignment="1">
      <alignment horizontal="center"/>
    </xf>
    <xf numFmtId="0" fontId="1" fillId="15" borderId="1" xfId="9" applyFill="1" applyBorder="1" applyAlignment="1">
      <alignment horizontal="center" vertical="center" wrapText="1"/>
    </xf>
    <xf numFmtId="0" fontId="1" fillId="15" borderId="1" xfId="9" applyFill="1" applyBorder="1" applyAlignment="1">
      <alignment horizontal="center" vertical="center"/>
    </xf>
    <xf numFmtId="0" fontId="1" fillId="0" borderId="0" xfId="9"/>
    <xf numFmtId="0" fontId="1" fillId="0" borderId="1" xfId="9" applyBorder="1" applyAlignment="1">
      <alignment horizontal="center" vertical="center"/>
    </xf>
    <xf numFmtId="0" fontId="1" fillId="0" borderId="1" xfId="9" applyBorder="1" applyAlignment="1">
      <alignment horizontal="center"/>
    </xf>
    <xf numFmtId="0" fontId="1" fillId="16" borderId="1" xfId="9" applyFill="1" applyBorder="1" applyAlignment="1">
      <alignment horizontal="center"/>
    </xf>
    <xf numFmtId="0" fontId="1" fillId="16" borderId="1" xfId="9" applyFill="1" applyBorder="1" applyAlignment="1">
      <alignment horizontal="center" vertical="center"/>
    </xf>
    <xf numFmtId="0" fontId="1" fillId="16" borderId="1" xfId="9" applyFill="1" applyBorder="1" applyAlignment="1">
      <alignment horizontal="center" vertical="center" wrapText="1"/>
    </xf>
    <xf numFmtId="0" fontId="1" fillId="17" borderId="1" xfId="9" applyFill="1" applyBorder="1" applyAlignment="1">
      <alignment horizontal="center"/>
    </xf>
    <xf numFmtId="0" fontId="1" fillId="17" borderId="1" xfId="9" applyFill="1" applyBorder="1" applyAlignment="1">
      <alignment horizontal="center" vertical="center"/>
    </xf>
    <xf numFmtId="0" fontId="1" fillId="17" borderId="1" xfId="9" applyFill="1" applyBorder="1" applyAlignment="1">
      <alignment horizontal="center" vertical="center" wrapText="1"/>
    </xf>
    <xf numFmtId="0" fontId="1" fillId="17" borderId="7" xfId="9" applyFill="1" applyBorder="1" applyAlignment="1">
      <alignment horizontal="center"/>
    </xf>
    <xf numFmtId="0" fontId="1" fillId="18" borderId="1" xfId="9" applyFill="1" applyBorder="1" applyAlignment="1">
      <alignment horizontal="center"/>
    </xf>
    <xf numFmtId="0" fontId="1" fillId="18" borderId="1" xfId="9" applyFill="1" applyBorder="1" applyAlignment="1">
      <alignment horizontal="center" vertical="center"/>
    </xf>
    <xf numFmtId="0" fontId="1" fillId="19" borderId="1" xfId="9" applyFill="1" applyBorder="1" applyAlignment="1">
      <alignment horizontal="center" vertical="center"/>
    </xf>
    <xf numFmtId="169" fontId="20" fillId="0" borderId="1" xfId="6" applyNumberFormat="1" applyFont="1" applyFill="1" applyBorder="1" applyAlignment="1">
      <alignment vertical="center"/>
    </xf>
    <xf numFmtId="14" fontId="23" fillId="4" borderId="3" xfId="0" applyNumberFormat="1" applyFont="1" applyFill="1" applyBorder="1" applyAlignment="1">
      <alignment horizontal="center" vertical="center" wrapText="1"/>
    </xf>
    <xf numFmtId="168" fontId="23" fillId="6" borderId="3" xfId="0" applyNumberFormat="1" applyFont="1" applyFill="1" applyBorder="1" applyAlignment="1">
      <alignment horizontal="center" vertical="center" wrapText="1"/>
    </xf>
    <xf numFmtId="3" fontId="23" fillId="6" borderId="3" xfId="0" applyNumberFormat="1" applyFont="1" applyFill="1" applyBorder="1" applyAlignment="1">
      <alignment horizontal="center" vertical="center" wrapText="1"/>
    </xf>
    <xf numFmtId="0" fontId="23" fillId="2" borderId="11" xfId="0" applyFont="1" applyFill="1" applyBorder="1" applyAlignment="1">
      <alignment horizontal="center" vertical="center" wrapText="1"/>
    </xf>
    <xf numFmtId="42" fontId="23" fillId="2" borderId="3" xfId="0" applyNumberFormat="1" applyFont="1" applyFill="1" applyBorder="1" applyAlignment="1">
      <alignment horizontal="center" vertical="center" wrapText="1"/>
    </xf>
    <xf numFmtId="0" fontId="0" fillId="0" borderId="1" xfId="0" applyBorder="1" applyAlignment="1">
      <alignment horizontal="left" vertical="center"/>
    </xf>
    <xf numFmtId="0" fontId="0" fillId="0" borderId="3" xfId="0" pivotButton="1" applyBorder="1" applyAlignment="1">
      <alignment horizontal="center" vertical="center"/>
    </xf>
    <xf numFmtId="0" fontId="0" fillId="0" borderId="3" xfId="0" applyBorder="1" applyAlignment="1">
      <alignment horizontal="center" vertical="center"/>
    </xf>
    <xf numFmtId="44" fontId="24" fillId="4" borderId="1" xfId="6" applyFont="1" applyFill="1" applyBorder="1" applyAlignment="1">
      <alignment horizontal="left" vertical="center"/>
    </xf>
    <xf numFmtId="0" fontId="18" fillId="0" borderId="0" xfId="0" applyFont="1" applyAlignment="1">
      <alignment horizontal="left"/>
    </xf>
    <xf numFmtId="0" fontId="0" fillId="0" borderId="1" xfId="0" applyBorder="1" applyAlignment="1">
      <alignment vertical="center"/>
    </xf>
    <xf numFmtId="169" fontId="0" fillId="0" borderId="1" xfId="0" applyNumberFormat="1" applyBorder="1" applyAlignment="1">
      <alignment vertical="center"/>
    </xf>
    <xf numFmtId="165" fontId="23" fillId="2" borderId="7" xfId="0" applyNumberFormat="1" applyFont="1" applyFill="1" applyBorder="1" applyAlignment="1">
      <alignment horizontal="center" vertical="center" wrapText="1"/>
    </xf>
    <xf numFmtId="165" fontId="23" fillId="2" borderId="3" xfId="0" applyNumberFormat="1" applyFont="1" applyFill="1" applyBorder="1" applyAlignment="1">
      <alignment horizontal="center" vertical="center" wrapText="1"/>
    </xf>
    <xf numFmtId="0" fontId="23" fillId="0" borderId="1" xfId="0" applyFont="1" applyBorder="1" applyAlignment="1">
      <alignment horizontal="center" vertical="center"/>
    </xf>
    <xf numFmtId="165" fontId="23" fillId="6" borderId="3" xfId="0" applyNumberFormat="1" applyFont="1" applyFill="1" applyBorder="1" applyAlignment="1">
      <alignment horizontal="center" vertical="center" wrapText="1"/>
    </xf>
    <xf numFmtId="165" fontId="23" fillId="6" borderId="1" xfId="0" applyNumberFormat="1" applyFont="1" applyFill="1" applyBorder="1" applyAlignment="1">
      <alignment horizontal="center" vertical="center" wrapText="1"/>
    </xf>
    <xf numFmtId="3" fontId="23" fillId="2" borderId="3" xfId="0" applyNumberFormat="1" applyFont="1" applyFill="1" applyBorder="1" applyAlignment="1">
      <alignment horizontal="center" vertical="center" wrapText="1"/>
    </xf>
    <xf numFmtId="0" fontId="23" fillId="6" borderId="7" xfId="0" applyFont="1" applyFill="1" applyBorder="1" applyAlignment="1">
      <alignment horizontal="center" vertical="center"/>
    </xf>
    <xf numFmtId="0" fontId="23" fillId="6" borderId="3" xfId="0" applyFont="1" applyFill="1" applyBorder="1" applyAlignment="1">
      <alignment horizontal="center" vertical="center"/>
    </xf>
    <xf numFmtId="0" fontId="26" fillId="7" borderId="1" xfId="0" applyFont="1" applyFill="1" applyBorder="1" applyAlignment="1">
      <alignment horizontal="center"/>
    </xf>
    <xf numFmtId="0" fontId="19" fillId="0" borderId="8" xfId="0" applyFont="1" applyBorder="1" applyAlignment="1">
      <alignment horizontal="center" vertical="center" wrapText="1"/>
    </xf>
    <xf numFmtId="0" fontId="5" fillId="11" borderId="1" xfId="0" applyFont="1" applyFill="1" applyBorder="1" applyAlignment="1">
      <alignment horizontal="center" vertical="center"/>
    </xf>
    <xf numFmtId="0" fontId="14" fillId="7" borderId="1" xfId="0" applyFont="1" applyFill="1" applyBorder="1" applyAlignment="1">
      <alignment horizontal="center"/>
    </xf>
  </cellXfs>
  <cellStyles count="11">
    <cellStyle name="Excel Built-in Normal 3" xfId="2" xr:uid="{00000000-0005-0000-0000-000000000000}"/>
    <cellStyle name="Millares 2 12" xfId="1" xr:uid="{00000000-0005-0000-0000-000001000000}"/>
    <cellStyle name="Millares 6" xfId="4" xr:uid="{00000000-0005-0000-0000-000002000000}"/>
    <cellStyle name="Moneda" xfId="6" builtinId="4"/>
    <cellStyle name="Moneda 3" xfId="3" xr:uid="{00000000-0005-0000-0000-000004000000}"/>
    <cellStyle name="Normal" xfId="0" builtinId="0"/>
    <cellStyle name="Normal 2" xfId="8" xr:uid="{00000000-0005-0000-0000-000006000000}"/>
    <cellStyle name="Normal 3" xfId="7" xr:uid="{00000000-0005-0000-0000-000007000000}"/>
    <cellStyle name="Normal 4" xfId="9" xr:uid="{F18DE9F0-DE07-4FC1-9EDD-AC95D0C636BD}"/>
    <cellStyle name="Normal 5" xfId="10" xr:uid="{44524DA6-F09D-491E-B7DE-374E24AA7FD2}"/>
    <cellStyle name="Normal 7" xfId="5" xr:uid="{00000000-0005-0000-0000-000008000000}"/>
  </cellStyles>
  <dxfs count="28">
    <dxf>
      <numFmt numFmtId="169" formatCode="_-&quot;$&quot;\ * #,##0_-;\-&quot;$&quot;\ * #,##0_-;_-&quot;$&quot;\ * &quot;-&quot;??_-;_-@_-"/>
    </dxf>
    <dxf>
      <alignment horizontal="center"/>
    </dxf>
    <dxf>
      <alignment horizontal="center"/>
    </dxf>
    <dxf>
      <alignment vertical="center"/>
    </dxf>
    <dxf>
      <alignment vertical="center"/>
    </dxf>
    <dxf>
      <alignment vertical="center"/>
    </dxf>
    <dxf>
      <alignment vertical="center"/>
    </dxf>
    <dxf>
      <alignment vertical="cent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numFmt numFmtId="169" formatCode="_-&quot;$&quot;\ * #,##0_-;\-&quot;$&quot;\ * #,##0_-;_-&quot;$&quot;\ * &quot;-&quot;??_-;_-@_-"/>
    </dxf>
    <dxf>
      <alignment horizontal="center"/>
    </dxf>
    <dxf>
      <alignment horizontal="center"/>
    </dxf>
    <dxf>
      <alignment vertical="center"/>
    </dxf>
    <dxf>
      <alignment vertical="center"/>
    </dxf>
    <dxf>
      <alignment vertical="center"/>
    </dxf>
    <dxf>
      <alignment vertical="center"/>
    </dxf>
    <dxf>
      <alignment vertical="center"/>
    </dxf>
    <dxf>
      <alignment vertical="cent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NUAL%20DE%20PROCESOS%20CARTERA%20(Autoguardado).pdf" TargetMode="External"/></Relationships>
</file>

<file path=xl/drawings/drawing1.xml><?xml version="1.0" encoding="utf-8"?>
<xdr:wsDr xmlns:xdr="http://schemas.openxmlformats.org/drawingml/2006/spreadsheetDrawing" xmlns:a="http://schemas.openxmlformats.org/drawingml/2006/main">
  <xdr:twoCellAnchor>
    <xdr:from>
      <xdr:col>0</xdr:col>
      <xdr:colOff>228599</xdr:colOff>
      <xdr:row>0</xdr:row>
      <xdr:rowOff>104776</xdr:rowOff>
    </xdr:from>
    <xdr:to>
      <xdr:col>8</xdr:col>
      <xdr:colOff>247650</xdr:colOff>
      <xdr:row>36</xdr:row>
      <xdr:rowOff>57150</xdr:rowOff>
    </xdr:to>
    <xdr:sp macro="" textlink="">
      <xdr:nvSpPr>
        <xdr:cNvPr id="2" name="CuadroTexto 1">
          <a:extLst>
            <a:ext uri="{FF2B5EF4-FFF2-40B4-BE49-F238E27FC236}">
              <a16:creationId xmlns:a16="http://schemas.microsoft.com/office/drawing/2014/main" id="{192CDFA1-0272-43C5-B577-A9C10C6192EC}"/>
            </a:ext>
          </a:extLst>
        </xdr:cNvPr>
        <xdr:cNvSpPr txBox="1"/>
      </xdr:nvSpPr>
      <xdr:spPr>
        <a:xfrm>
          <a:off x="228599" y="104776"/>
          <a:ext cx="6115051" cy="5781674"/>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lang="es-CO" sz="1400" b="1"/>
            <a:t>Instructivo diligenciamiento de formato analisis de cartera</a:t>
          </a:r>
          <a:r>
            <a:rPr lang="es-CO" sz="1100"/>
            <a:t>.</a:t>
          </a:r>
        </a:p>
        <a:p>
          <a:endParaRPr lang="es-CO" sz="1100"/>
        </a:p>
        <a:p>
          <a:r>
            <a:rPr lang="es-CO" sz="1100"/>
            <a:t>Para</a:t>
          </a:r>
          <a:r>
            <a:rPr lang="es-CO" sz="1100" baseline="0"/>
            <a:t> el diligenciamiento del formato se deben tener en cuenta los siguientes formatos:</a:t>
          </a:r>
        </a:p>
        <a:p>
          <a:endParaRPr lang="es-CO" sz="1100" baseline="0"/>
        </a:p>
        <a:p>
          <a:r>
            <a:rPr lang="es-CO" sz="1100" b="1" baseline="0"/>
            <a:t>1. </a:t>
          </a:r>
          <a:r>
            <a:rPr lang="es-CO" sz="1100" baseline="0"/>
            <a:t>Todos los valores del archivo deben ir con el formato contabilidad y los mismos deben ir ubicados hacia el lado derecho de la casilla.</a:t>
          </a:r>
        </a:p>
        <a:p>
          <a:endParaRPr lang="es-CO" sz="1100" baseline="0"/>
        </a:p>
        <a:p>
          <a:r>
            <a:rPr lang="es-CO" sz="1100" b="1" baseline="0"/>
            <a:t>2. </a:t>
          </a:r>
          <a:r>
            <a:rPr lang="es-CO" sz="1100" baseline="0"/>
            <a:t>Todos los espacios en blanco dentro de los valores deben ir con cero el cual se transformara en un - debido al formato de contabilidad anteriormente puesto.</a:t>
          </a:r>
        </a:p>
        <a:p>
          <a:endParaRPr lang="es-CO" sz="1100" baseline="0"/>
        </a:p>
        <a:p>
          <a:r>
            <a:rPr lang="es-CO" sz="1100" b="1" baseline="0"/>
            <a:t>3. </a:t>
          </a:r>
          <a:r>
            <a:rPr lang="es-CO" sz="1100" baseline="0"/>
            <a:t>Todas las fechas del archivo deben ir ubicadas hacia el lado derecho de la casilla.</a:t>
          </a:r>
        </a:p>
        <a:p>
          <a:endParaRPr lang="es-CO" sz="1100" baseline="0"/>
        </a:p>
        <a:p>
          <a:r>
            <a:rPr lang="es-CO" sz="1100" b="1" baseline="0"/>
            <a:t>4. </a:t>
          </a:r>
          <a:r>
            <a:rPr lang="es-CO" sz="1100" baseline="0"/>
            <a:t>Los textos de observaciones y estado activa deben ir ubicados hacia la izquierda de la casilla.</a:t>
          </a:r>
        </a:p>
        <a:p>
          <a:endParaRPr lang="es-CO" sz="1100" baseline="0"/>
        </a:p>
        <a:p>
          <a:r>
            <a:rPr lang="es-CO" sz="1100" b="1" baseline="0"/>
            <a:t>5. </a:t>
          </a:r>
          <a:r>
            <a:rPr lang="es-CO" sz="1100" baseline="0"/>
            <a:t>El titulo del archivo o la informacion que va en la fila 3 la cual es el nombre de la entidad debe ir tal cual esta en activa, junto con el nit separados por puntos como corresponda y sin digito de verificacion.</a:t>
          </a:r>
        </a:p>
        <a:p>
          <a:endParaRPr lang="es-CO" sz="1100" baseline="0"/>
        </a:p>
        <a:p>
          <a:r>
            <a:rPr lang="es-CO" sz="1100" b="1" baseline="0"/>
            <a:t>6. </a:t>
          </a:r>
          <a:r>
            <a:rPr lang="es-CO" sz="1100" baseline="0"/>
            <a:t>Toda la letra del archivo debe ser (CALIBRI 10).</a:t>
          </a:r>
        </a:p>
        <a:p>
          <a:endParaRPr lang="es-CO" sz="1100" baseline="0"/>
        </a:p>
        <a:p>
          <a:r>
            <a:rPr lang="es-CO" sz="1100" b="1" baseline="0"/>
            <a:t>7. </a:t>
          </a:r>
          <a:r>
            <a:rPr lang="es-CO" sz="1100" baseline="0"/>
            <a:t>Al finalizar el diligenciamiento correcto del archivo se debe crear una copia del mismo con el fin de enviarsela a la entidad, mas sin embargo esta copia debe ir de la siguente manera:</a:t>
          </a:r>
        </a:p>
        <a:p>
          <a:endParaRPr lang="es-CO" sz="1100" baseline="0"/>
        </a:p>
        <a:p>
          <a:r>
            <a:rPr lang="es-CO" sz="1100" baseline="0"/>
            <a:t>	</a:t>
          </a:r>
          <a:r>
            <a:rPr lang="es-CO" sz="1100" b="1" baseline="0"/>
            <a:t>7.1</a:t>
          </a:r>
          <a:r>
            <a:rPr lang="es-CO" sz="1100" baseline="0"/>
            <a:t> Se debe borrar los prefijos OBJ_ y los subfijos _1.</a:t>
          </a:r>
        </a:p>
        <a:p>
          <a:r>
            <a:rPr lang="es-CO" sz="1100" baseline="0"/>
            <a:t>	</a:t>
          </a:r>
          <a:r>
            <a:rPr lang="es-CO" sz="1100" b="1" baseline="0"/>
            <a:t>7.2</a:t>
          </a:r>
          <a:r>
            <a:rPr lang="es-CO" sz="1100" baseline="0"/>
            <a:t> Se debe eliminar las columnas </a:t>
          </a:r>
          <a:r>
            <a:rPr lang="es-CO" sz="1100" b="1" baseline="0"/>
            <a:t>K, L</a:t>
          </a:r>
          <a:r>
            <a:rPr lang="es-CO" sz="1100" b="0" baseline="0"/>
            <a:t>,</a:t>
          </a:r>
          <a:r>
            <a:rPr lang="es-CO" sz="1100" b="1" baseline="0"/>
            <a:t> M </a:t>
          </a:r>
          <a:r>
            <a:rPr lang="es-CO" sz="1100" b="0" baseline="0"/>
            <a:t>&amp; </a:t>
          </a:r>
          <a:r>
            <a:rPr lang="es-CO" sz="1100" b="1" baseline="0"/>
            <a:t>Y.</a:t>
          </a:r>
        </a:p>
        <a:p>
          <a:r>
            <a:rPr lang="es-CO" sz="1100" b="1" baseline="0"/>
            <a:t>	7.3</a:t>
          </a:r>
          <a:r>
            <a:rPr lang="es-CO" sz="1100" b="0" baseline="0"/>
            <a:t> Se debe ocultar las hojas (hoja 1, certificados de cobertura, formato (2).</a:t>
          </a:r>
        </a:p>
        <a:p>
          <a:r>
            <a:rPr lang="es-CO" sz="1100" b="0" baseline="0"/>
            <a:t>	</a:t>
          </a:r>
          <a:r>
            <a:rPr lang="es-CO" sz="1100" b="1" baseline="0"/>
            <a:t>7.4</a:t>
          </a:r>
          <a:r>
            <a:rPr lang="es-CO" sz="1100" b="0" baseline="0"/>
            <a:t> Se debe elimar la hoja nombrada (instructivo diligenciamiento).</a:t>
          </a:r>
        </a:p>
        <a:p>
          <a:r>
            <a:rPr lang="es-CO" sz="1100" b="0" baseline="0"/>
            <a:t>	</a:t>
          </a:r>
          <a:r>
            <a:rPr lang="es-CO" sz="1100" b="1" baseline="0"/>
            <a:t>7.5</a:t>
          </a:r>
          <a:r>
            <a:rPr lang="es-CO" sz="1100" b="0" baseline="0"/>
            <a:t> El nombre del archivo debe ser el nombre de la entidad, el nit, entre parentesis el ID 	de la cartera y al final poner las siglas ENV o la 	palabra envio.</a:t>
          </a:r>
        </a:p>
        <a:p>
          <a:endParaRPr lang="es-CO" sz="1100" b="1" baseline="0"/>
        </a:p>
        <a:p>
          <a:r>
            <a:rPr lang="es-CO" sz="1100" b="1" baseline="0"/>
            <a:t>8. </a:t>
          </a:r>
          <a:r>
            <a:rPr lang="es-CO" sz="1100" b="0" baseline="0"/>
            <a:t>Al archivo original se le debe quitar el prefijo ENV o la palabra envio (importante dejar   el </a:t>
          </a:r>
          <a:r>
            <a:rPr lang="es-CO" sz="1100" b="1" baseline="0"/>
            <a:t>ID</a:t>
          </a:r>
          <a:r>
            <a:rPr lang="es-CO" sz="1100" b="0" baseline="0"/>
            <a:t> de la cartera). </a:t>
          </a:r>
          <a:endParaRPr lang="es-CO" sz="1100" b="1" baseline="0"/>
        </a:p>
        <a:p>
          <a:r>
            <a:rPr lang="es-CO" sz="1100" b="1" baseline="0"/>
            <a:t> </a:t>
          </a:r>
        </a:p>
        <a:p>
          <a:endParaRPr lang="es-CO" sz="1100" baseline="0"/>
        </a:p>
        <a:p>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3933825</xdr:colOff>
      <xdr:row>0</xdr:row>
      <xdr:rowOff>19050</xdr:rowOff>
    </xdr:from>
    <xdr:to>
      <xdr:col>6</xdr:col>
      <xdr:colOff>327212</xdr:colOff>
      <xdr:row>1</xdr:row>
      <xdr:rowOff>163792</xdr:rowOff>
    </xdr:to>
    <xdr:pic>
      <xdr:nvPicPr>
        <xdr:cNvPr id="2" name="1 Imagen">
          <a:hlinkClick xmlns:r="http://schemas.openxmlformats.org/officeDocument/2006/relationships" r:id="rId1"/>
          <a:extLst>
            <a:ext uri="{FF2B5EF4-FFF2-40B4-BE49-F238E27FC236}">
              <a16:creationId xmlns:a16="http://schemas.microsoft.com/office/drawing/2014/main" id="{2A27C30D-9F2D-445D-B8B4-5E9FACE2D0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57375" y="19050"/>
          <a:ext cx="330387" cy="28444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KPOVEDA" refreshedDate="45684.504321064815" createdVersion="6" refreshedVersion="8" minRefreshableVersion="3" recordCount="62" xr:uid="{00000000-000A-0000-FFFF-FFFF28000000}">
  <cacheSource type="worksheet">
    <worksheetSource ref="A1:AB63" sheet="Formato (2)"/>
  </cacheSource>
  <cacheFields count="30">
    <cacheField name="CONS" numFmtId="0">
      <sharedItems containsSemiMixedTypes="0" containsString="0" containsNumber="1" containsInteger="1" minValue="1" maxValue="62"/>
    </cacheField>
    <cacheField name="Cant. Reclamos" numFmtId="0">
      <sharedItems containsSemiMixedTypes="0" containsString="0" containsNumber="1" containsInteger="1" minValue="386" maxValue="28705"/>
    </cacheField>
    <cacheField name="FACTURA PREFIJO" numFmtId="0">
      <sharedItems/>
    </cacheField>
    <cacheField name="N° SINIESTRO" numFmtId="0">
      <sharedItems containsSemiMixedTypes="0" containsString="0" containsNumber="1" containsInteger="1" minValue="30069" maxValue="33250"/>
    </cacheField>
    <cacheField name="NOMBRE DE LA VICTIMA " numFmtId="0">
      <sharedItems/>
    </cacheField>
    <cacheField name="TIPO Y N° DOC" numFmtId="0">
      <sharedItems/>
    </cacheField>
    <cacheField name="N° POLIZA DE LA VICTIMA" numFmtId="0">
      <sharedItems containsSemiMixedTypes="0" containsString="0" containsNumber="1" containsInteger="1" minValue="66568" maxValue="355999"/>
    </cacheField>
    <cacheField name="FECHA DE RADICACION" numFmtId="14">
      <sharedItems containsSemiMixedTypes="0" containsNonDate="0" containsDate="1" containsString="0" minDate="2016-11-01T00:00:00" maxDate="2018-04-24T00:00:00"/>
    </cacheField>
    <cacheField name="FECHA EGRESO" numFmtId="14">
      <sharedItems containsSemiMixedTypes="0" containsNonDate="0" containsDate="1" containsString="0" minDate="1899-12-30T00:00:00" maxDate="2017-08-25T00:00:00" count="53">
        <d v="2016-11-17T00:00:00"/>
        <d v="2017-01-26T00:00:00"/>
        <d v="2017-01-17T00:00:00"/>
        <d v="2016-12-28T00:00:00"/>
        <d v="2016-12-26T00:00:00"/>
        <d v="2017-02-19T00:00:00"/>
        <d v="2017-02-15T00:00:00"/>
        <d v="2017-02-13T00:00:00"/>
        <d v="2017-05-21T00:00:00"/>
        <d v="2017-05-03T00:00:00"/>
        <d v="2017-02-06T00:00:00"/>
        <d v="2017-07-05T00:00:00"/>
        <d v="2017-05-28T00:00:00"/>
        <d v="2017-02-21T00:00:00"/>
        <d v="2017-01-12T00:00:00"/>
        <d v="2017-08-24T00:00:00"/>
        <d v="2017-03-05T00:00:00"/>
        <d v="2016-10-12T00:00:00"/>
        <d v="2016-09-27T00:00:00"/>
        <d v="2016-12-18T00:00:00"/>
        <d v="2016-12-19T00:00:00"/>
        <d v="2016-11-30T00:00:00"/>
        <d v="2016-11-27T00:00:00"/>
        <d v="2016-10-03T00:00:00"/>
        <d v="2016-10-01T00:00:00"/>
        <d v="2017-07-01T00:00:00"/>
        <d v="2017-03-10T00:00:00"/>
        <d v="2017-04-17T00:00:00"/>
        <d v="2016-12-31T00:00:00"/>
        <d v="2016-12-13T00:00:00"/>
        <d v="2016-12-08T00:00:00"/>
        <d v="2016-10-21T00:00:00"/>
        <d v="2016-12-27T00:00:00"/>
        <d v="2017-01-07T00:00:00"/>
        <d v="2017-04-26T00:00:00"/>
        <d v="2017-04-25T00:00:00"/>
        <d v="2017-04-22T00:00:00"/>
        <d v="2017-03-28T00:00:00"/>
        <d v="2017-02-07T00:00:00"/>
        <d v="2017-01-19T00:00:00"/>
        <d v="2017-07-25T00:00:00"/>
        <d v="2017-06-20T00:00:00"/>
        <d v="2017-06-19T00:00:00"/>
        <d v="2017-06-18T00:00:00"/>
        <d v="2017-05-30T00:00:00"/>
        <d v="2017-03-23T00:00:00"/>
        <d v="2016-11-21T00:00:00"/>
        <d v="2016-10-18T00:00:00"/>
        <d v="2017-04-10T00:00:00"/>
        <d v="2017-03-24T00:00:00"/>
        <d v="2017-05-16T00:00:00"/>
        <d v="2017-04-12T00:00:00"/>
        <d v="1899-12-30T00:00:00" u="1"/>
      </sharedItems>
      <fieldGroup par="29"/>
    </cacheField>
    <cacheField name="VALOR ASEGURADORA" numFmtId="0">
      <sharedItems containsSemiMixedTypes="0" containsString="0" containsNumber="1" containsInteger="1" minValue="11490" maxValue="19672089"/>
    </cacheField>
    <cacheField name="VALOR  IPS" numFmtId="0">
      <sharedItems containsSemiMixedTypes="0" containsString="0" containsNumber="1" containsInteger="1" minValue="11490" maxValue="19672089"/>
    </cacheField>
    <cacheField name="Saldo Pendiente PSS" numFmtId="0">
      <sharedItems containsSemiMixedTypes="0" containsString="0" containsNumber="1" containsInteger="1" minValue="7200" maxValue="18391460"/>
    </cacheField>
    <cacheField name="OBSERVACION" numFmtId="0">
      <sharedItems longText="1"/>
    </cacheField>
    <cacheField name="Estados" numFmtId="0">
      <sharedItems containsSemiMixedTypes="0" containsString="0" containsNumber="1" containsInteger="1" minValue="12" maxValue="12"/>
    </cacheField>
    <cacheField name="Estados de cartera" numFmtId="0">
      <sharedItems count="4">
        <s v="Objeción causal prescripción "/>
        <e v="#N/A" u="1"/>
        <s v="Objeción Causal Tope Máximo" u="1"/>
        <s v="Objeción causal póliza no asegurada, hurtada, fuera de vigencia " u="1"/>
      </sharedItems>
    </cacheField>
    <cacheField name="Estado activa" numFmtId="0">
      <sharedItems/>
    </cacheField>
    <cacheField name="Amparo" numFmtId="0">
      <sharedItems/>
    </cacheField>
    <cacheField name="FECHA DE PAGO " numFmtId="14">
      <sharedItems containsDate="1" containsMixedTypes="1" minDate="1899-12-30T00:00:00" maxDate="2019-08-29T00:00:00"/>
    </cacheField>
    <cacheField name="VALOR" numFmtId="169">
      <sharedItems containsSemiMixedTypes="0" containsString="0" containsNumber="1" containsInteger="1" minValue="0" maxValue="19617577"/>
    </cacheField>
    <cacheField name="RETEFUENTE" numFmtId="0">
      <sharedItems containsSemiMixedTypes="0" containsString="0" containsNumber="1" containsInteger="1" minValue="0" maxValue="0"/>
    </cacheField>
    <cacheField name="RETEICA" numFmtId="0">
      <sharedItems containsSemiMixedTypes="0" containsString="0" containsNumber="1" containsInteger="1" minValue="0" maxValue="0"/>
    </cacheField>
    <cacheField name="N° ORDEN DE PAGO" numFmtId="0">
      <sharedItems containsMixedTypes="1" containsNumber="1" containsInteger="1" minValue="0" maxValue="800259513"/>
    </cacheField>
    <cacheField name=" OBJECIÓN SUBSANABLE" numFmtId="169">
      <sharedItems containsSemiMixedTypes="0" containsString="0" containsNumber="1" containsInteger="1" minValue="0" maxValue="0"/>
    </cacheField>
    <cacheField name="OBJECIONES RATIFICADAS" numFmtId="169">
      <sharedItems containsSemiMixedTypes="0" containsString="0" containsNumber="1" containsInteger="1" minValue="0" maxValue="0"/>
    </cacheField>
    <cacheField name="NOTAS CREDITO" numFmtId="169">
      <sharedItems containsSemiMixedTypes="0" containsString="0" containsNumber="1" containsInteger="1" minValue="0" maxValue="61890"/>
    </cacheField>
    <cacheField name="OBJECIONES TOTALES" numFmtId="169">
      <sharedItems containsSemiMixedTypes="0" containsString="0" containsNumber="1" containsInteger="1" minValue="7200" maxValue="18391460"/>
    </cacheField>
    <cacheField name="SIN INFORMACION EN EL SISTEMA" numFmtId="169">
      <sharedItems containsSemiMixedTypes="0" containsString="0" containsNumber="1" containsInteger="1" minValue="0" maxValue="0"/>
    </cacheField>
    <cacheField name="Saldo Solidaria" numFmtId="169">
      <sharedItems containsSemiMixedTypes="0" containsString="0" containsNumber="1" containsInteger="1" minValue="0" maxValue="0"/>
    </cacheField>
    <cacheField name="Meses (FECHA EGRESO)" numFmtId="0" databaseField="0">
      <fieldGroup base="8">
        <rangePr groupBy="months" startDate="1899-12-30T00:00:00" endDate="2017-08-25T00:00:00"/>
        <groupItems count="14">
          <s v="&lt;0/01/1900"/>
          <s v="ene"/>
          <s v="feb"/>
          <s v="mar"/>
          <s v="abr"/>
          <s v="may"/>
          <s v="jun"/>
          <s v="jul"/>
          <s v="ago"/>
          <s v="sep"/>
          <s v="oct"/>
          <s v="nov"/>
          <s v="dic"/>
          <s v="&gt;25/08/2017"/>
        </groupItems>
      </fieldGroup>
    </cacheField>
    <cacheField name="Años (FECHA EGRESO)" numFmtId="0" databaseField="0">
      <fieldGroup base="8">
        <rangePr groupBy="years" startDate="1899-12-30T00:00:00" endDate="2017-08-25T00:00:00"/>
        <groupItems count="120">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gt;25/08/2017"/>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n v="1"/>
    <n v="3853"/>
    <s v="OBJ_FC3853_1"/>
    <n v="30249"/>
    <s v="BRAYAN ARTURO GOMEZ CARDONA  "/>
    <s v="CC 1143871564 "/>
    <n v="266017"/>
    <d v="2017-01-16T00:00:00"/>
    <x v="0"/>
    <n v="2335094"/>
    <n v="2335094"/>
    <n v="1685850"/>
    <s v="Objeción causal prescripción ...........| (Codigo Proc) : 77709 (Nombre Proc) : GASTOS MEDICOS (Tipo Glosa April) :Documentos incompletos (Observacion Glosa) : DOCUMENTOS INCOMPLETOS||"/>
    <n v="12"/>
    <x v="0"/>
    <s v="Devuelta sin posibilidad de re-ingreso."/>
    <s v="MED"/>
    <d v="2018-04-23T00:00:00"/>
    <n v="649244"/>
    <n v="0"/>
    <n v="0"/>
    <n v="800259513"/>
    <n v="0"/>
    <n v="0"/>
    <n v="0"/>
    <n v="1685850"/>
    <n v="0"/>
    <n v="0"/>
  </r>
  <r>
    <n v="2"/>
    <n v="9505"/>
    <s v="OBJ_FC9505_2"/>
    <n v="30263"/>
    <s v="CASTRO VIVEROS GUILLERMO ANDRES"/>
    <s v="CC 1060106811 "/>
    <n v="212176"/>
    <d v="2017-10-02T00:00:00"/>
    <x v="1"/>
    <n v="801334"/>
    <n v="801334"/>
    <n v="614120"/>
    <s v="Objeción causal prescripción ...........| (Codigo Proc) : 77709 (Nombre Proc) : GASTOS MEDICOS (Tipo Glosa April) :Documentos incompletos (Observacion Glosa) : DOCUMENTOS INCOMPLETOS ||"/>
    <n v="12"/>
    <x v="0"/>
    <s v="Devuelta sin posibilidad de re-ingreso."/>
    <s v="MED"/>
    <d v="2017-10-13T00:00:00"/>
    <n v="187214"/>
    <n v="0"/>
    <n v="0"/>
    <n v="800258896"/>
    <n v="0"/>
    <n v="0"/>
    <n v="0"/>
    <n v="614120"/>
    <n v="0"/>
    <n v="0"/>
  </r>
  <r>
    <n v="3"/>
    <n v="9504"/>
    <s v="OBJ_FC9504_1"/>
    <n v="30264"/>
    <s v="GUILLERMO ARTURO CASTRO HERNANDEZ  "/>
    <s v="CC 16260861 "/>
    <n v="212176"/>
    <d v="2017-03-02T00:00:00"/>
    <x v="1"/>
    <n v="735684"/>
    <n v="735684"/>
    <n v="350000"/>
    <s v="Objeción causal prescripción ...........| (Codigo Proc) : 77709 (Nombre Proc) : GASTOS MEDICOS (Tipo Glosa April) :Documentos incompletos (Observacion Glosa) : DOCUMENTOS INCOMPLETOS||"/>
    <n v="12"/>
    <x v="0"/>
    <s v="Devuelta sin posibilidad de re-ingreso."/>
    <s v="MED"/>
    <d v="2018-01-11T00:00:00"/>
    <n v="385684"/>
    <n v="0"/>
    <n v="0"/>
    <n v="800246081"/>
    <n v="0"/>
    <n v="0"/>
    <n v="0"/>
    <n v="350000"/>
    <n v="0"/>
    <n v="0"/>
  </r>
  <r>
    <n v="4"/>
    <n v="8443"/>
    <s v="OBJ_FC8443_1"/>
    <n v="30262"/>
    <s v="CARABALI  ROSA EMMA"/>
    <s v="CC 31532454 "/>
    <n v="226120"/>
    <d v="2017-03-01T00:00:00"/>
    <x v="2"/>
    <n v="5082806"/>
    <n v="5082806"/>
    <n v="1701712"/>
    <s v="Objeción causal prescripción ...........| (Codigo Proc) : 77709 (Nombre Proc) : GASTOS MEDICOS (Tipo Glosa April) :Documentos incompletos (Observacion Glosa) : DOCUMENTOS INCOMPLETOS||"/>
    <n v="12"/>
    <x v="0"/>
    <s v="Devuelta sin posibilidad de re-ingreso."/>
    <s v="MED"/>
    <d v="2019-08-28T00:00:00"/>
    <n v="3381094"/>
    <n v="0"/>
    <n v="0"/>
    <n v="800259513"/>
    <n v="0"/>
    <n v="0"/>
    <n v="0"/>
    <n v="1701712"/>
    <n v="0"/>
    <n v="0"/>
  </r>
  <r>
    <n v="5"/>
    <n v="7431"/>
    <s v="OBJ_FC7431_1"/>
    <n v="32935"/>
    <s v="RUBIELA  CERON ARANGO  "/>
    <s v="CC 29362203 "/>
    <n v="214013"/>
    <d v="2017-03-01T00:00:00"/>
    <x v="3"/>
    <n v="1407473"/>
    <n v="1407473"/>
    <n v="1107500"/>
    <s v="Objeción causal prescripción ...........| (Codigo Proc) : 77709 (Nombre Proc) : GASTOS MEDICOS (Tipo Glosa April) :Documentos incompletos (Observacion Glosa) : DOCUMENTOS INCOMPLETOS ||"/>
    <n v="12"/>
    <x v="0"/>
    <s v="Devuelta sin posibilidad de re-ingreso."/>
    <s v="MED"/>
    <d v="2018-10-22T00:00:00"/>
    <n v="299973"/>
    <n v="0"/>
    <n v="0"/>
    <n v="800258896"/>
    <n v="0"/>
    <n v="0"/>
    <n v="0"/>
    <n v="1107500"/>
    <n v="0"/>
    <n v="0"/>
  </r>
  <r>
    <n v="6"/>
    <n v="7416"/>
    <s v="OBJ_FC7416_1"/>
    <n v="30222"/>
    <s v="RIGOBERTO  MUÑOZ RENTERIA  "/>
    <s v="CC 16937223 "/>
    <n v="290525"/>
    <d v="2017-03-01T00:00:00"/>
    <x v="4"/>
    <n v="2222029"/>
    <n v="2222029"/>
    <n v="1545300"/>
    <s v="Objeción causal prescripción ...........| (Codigo Proc) : 77709 (Nombre Proc) : GASTOS MEDICOS (Tipo Glosa April) :Documentos incompletos (Observacion Glosa) : DOCUMENTOS INCOMPLETOS ||"/>
    <n v="12"/>
    <x v="0"/>
    <s v="Devuelta sin posibilidad de re-ingreso."/>
    <s v="MED"/>
    <d v="2018-10-22T00:00:00"/>
    <n v="676729"/>
    <n v="0"/>
    <n v="0"/>
    <n v="800246762"/>
    <n v="0"/>
    <n v="0"/>
    <n v="0"/>
    <n v="1545300"/>
    <n v="0"/>
    <n v="0"/>
  </r>
  <r>
    <n v="7"/>
    <n v="10924"/>
    <s v="OBJ_FC10924_3"/>
    <n v="33022"/>
    <s v="LOPEZ MONDRAGON SANDRA PATRICIA"/>
    <s v="CC 29127732 "/>
    <n v="304337"/>
    <d v="2017-08-17T00:00:00"/>
    <x v="5"/>
    <n v="295856"/>
    <n v="295856"/>
    <n v="295856"/>
    <s v="Objeción causal prescripción ...........| (Codigo Proc) : 77709 (Nombre Proc) : GASTOS MEDICOS (Tipo Glosa April) :Documentos incompletos (Observacion Glosa) : DOCUMENTOS INCOMPLETOS||"/>
    <n v="12"/>
    <x v="0"/>
    <s v="Devuelta sin posibilidad de re-ingreso."/>
    <s v="MED"/>
    <d v="1899-12-30T00:00:00"/>
    <n v="0"/>
    <n v="0"/>
    <n v="0"/>
    <n v="0"/>
    <n v="0"/>
    <n v="0"/>
    <n v="0"/>
    <n v="295856"/>
    <n v="0"/>
    <n v="0"/>
  </r>
  <r>
    <n v="8"/>
    <n v="11164"/>
    <s v="OBJ_FC11164_1"/>
    <n v="30425"/>
    <s v="ANDRES FELIPE MOSQUERA CORTES  "/>
    <s v="CC 94539515 "/>
    <n v="253907"/>
    <d v="2017-03-17T00:00:00"/>
    <x v="6"/>
    <n v="1873427"/>
    <n v="1873427"/>
    <n v="1063907"/>
    <s v="Objeción causal prescripción ...........| (Codigo Proc) : 77709 (Nombre Proc) : GASTOS MEDICOS (Tipo Glosa April) :Documentos incompletos (Observacion Glosa) : DOCUMENTOS INCOMPLETOS ||"/>
    <n v="12"/>
    <x v="0"/>
    <s v="Devuelta sin posibilidad de re-ingreso."/>
    <s v="MED"/>
    <d v="2017-04-20T00:00:00"/>
    <n v="809520"/>
    <n v="0"/>
    <n v="0"/>
    <n v="800246930"/>
    <n v="0"/>
    <n v="0"/>
    <n v="0"/>
    <n v="1063907"/>
    <n v="0"/>
    <n v="0"/>
  </r>
  <r>
    <n v="9"/>
    <n v="10685"/>
    <s v="OBJ_FC10685_2"/>
    <n v="33021"/>
    <s v="AMPARO  PEÑALOSA SANCHEZ"/>
    <s v="CC 29113021 "/>
    <n v="213954"/>
    <d v="2017-06-06T00:00:00"/>
    <x v="7"/>
    <n v="844941"/>
    <n v="844941"/>
    <n v="844941"/>
    <s v="Objeción causal prescripción ...........| (Codigo Proc) : 77709 (Nombre Proc) : GASTOS MEDICOS (Tipo Glosa April) :Documentos incompletos (Observacion Glosa) : DOCUMENTOS INCOMPLETOS||"/>
    <n v="12"/>
    <x v="0"/>
    <s v="Devuelta sin posibilidad de re-ingreso."/>
    <s v="MED"/>
    <d v="1899-12-30T00:00:00"/>
    <n v="0"/>
    <n v="0"/>
    <n v="0"/>
    <n v="0"/>
    <n v="0"/>
    <n v="0"/>
    <n v="0"/>
    <n v="844941"/>
    <n v="0"/>
    <n v="0"/>
  </r>
  <r>
    <n v="10"/>
    <n v="19511"/>
    <s v="OBJ_FC19511_1"/>
    <n v="30106"/>
    <s v="SANDRA MARIA DOLORES MELO LONDOÑO  "/>
    <s v="CC 31471952 "/>
    <n v="285372"/>
    <d v="2017-08-02T00:00:00"/>
    <x v="8"/>
    <n v="1552141"/>
    <n v="1552141"/>
    <n v="838400"/>
    <s v="Objeción causal prescripción ...........| (Codigo Proc) : 77709 (Nombre Proc) : GASTOS MEDICOS (Tipo Glosa April) :Documentos incompletos (Observacion Glosa) : SOLICITUD DE DOCUMENTOS||"/>
    <n v="12"/>
    <x v="0"/>
    <s v="Devuelta sin posibilidad de re-ingreso."/>
    <s v="MED"/>
    <d v="2017-09-01T00:00:00"/>
    <n v="713741"/>
    <n v="0"/>
    <n v="0"/>
    <n v="800246762"/>
    <n v="0"/>
    <n v="0"/>
    <n v="0"/>
    <n v="838400"/>
    <n v="0"/>
    <n v="0"/>
  </r>
  <r>
    <n v="11"/>
    <n v="17516"/>
    <s v="OBJ_FC17516_1"/>
    <n v="31248"/>
    <s v="JOSE ELMER GARCIA CASTAÑEDA  "/>
    <s v="CC 4403274 "/>
    <n v="66568"/>
    <d v="2017-08-02T00:00:00"/>
    <x v="9"/>
    <n v="3491465"/>
    <n v="3491465"/>
    <n v="2537000"/>
    <s v="Objeción causal prescripción ...........| (Codigo Proc) : 77709 (Nombre Proc) : GASTOS MEDICOS (Tipo Glosa April) :Documentos incompletos (Observacion Glosa) : DOCUMENTOS INCOMPELTOS ||"/>
    <n v="12"/>
    <x v="0"/>
    <s v="Devuelta sin posibilidad de re-ingreso."/>
    <s v="MED"/>
    <d v="2017-09-27T00:00:00"/>
    <n v="954465"/>
    <n v="0"/>
    <n v="0"/>
    <n v="800246762"/>
    <n v="0"/>
    <n v="0"/>
    <n v="0"/>
    <n v="2537000"/>
    <n v="0"/>
    <n v="0"/>
  </r>
  <r>
    <n v="12"/>
    <n v="15306"/>
    <s v="OBJ_FC15306_1"/>
    <n v="30294"/>
    <s v="PEDRO ANTONIO  PINZON OSPINA"/>
    <s v="CC 16771197 "/>
    <n v="226120"/>
    <d v="2017-08-02T00:00:00"/>
    <x v="2"/>
    <n v="19672089"/>
    <n v="19672089"/>
    <n v="54512"/>
    <s v="Objeción causal prescripción ...........| (Codigo Proc) : 77709 (Nombre Proc) : GASTOS MEDICOS (Tipo Glosa April) :Documentos incompletos (Observacion Glosa) : DOCUMENTOS INCOMPELTOS ||"/>
    <n v="12"/>
    <x v="0"/>
    <s v="Devuelta sin posibilidad de re-ingreso."/>
    <s v="MED"/>
    <d v="2017-08-29T00:00:00"/>
    <n v="19617577"/>
    <n v="0"/>
    <n v="0"/>
    <n v="800259513"/>
    <n v="0"/>
    <n v="0"/>
    <n v="0"/>
    <n v="54512"/>
    <n v="0"/>
    <n v="0"/>
  </r>
  <r>
    <n v="13"/>
    <n v="9710"/>
    <s v="OBJ_FC9710_1"/>
    <n v="32935"/>
    <s v="RUBIELA  CERON ARANGO  "/>
    <s v="CC 29362203 "/>
    <n v="214013"/>
    <d v="2017-08-02T00:00:00"/>
    <x v="10"/>
    <n v="11490"/>
    <n v="11490"/>
    <n v="7200"/>
    <s v="Objeción causal prescripción ...........| (Codigo Proc) : 77709 (Nombre Proc) : GASTOS MEDICOS (Tipo Glosa April) :Documentos incompletos (Observacion Glosa) : DOCUMENTOS INCOMPLETOS||"/>
    <n v="12"/>
    <x v="0"/>
    <s v="Devuelta sin posibilidad de re-ingreso."/>
    <s v="MED"/>
    <d v="2019-06-03T00:00:00"/>
    <n v="4290"/>
    <n v="0"/>
    <n v="0"/>
    <n v="800258896"/>
    <n v="0"/>
    <n v="0"/>
    <n v="0"/>
    <n v="7200"/>
    <n v="0"/>
    <n v="0"/>
  </r>
  <r>
    <n v="14"/>
    <n v="23974"/>
    <s v="OBJ_FC23974_1"/>
    <n v="33224"/>
    <s v="DORA ELCY VALENCIA GIRALDO  "/>
    <s v="CC 1130652864 "/>
    <n v="239375"/>
    <d v="2017-09-04T00:00:00"/>
    <x v="11"/>
    <n v="337105"/>
    <n v="337105"/>
    <n v="69600"/>
    <s v="Objeción causal prescripción ...........| (Codigo Proc) : 77709 (Nombre Proc) : GASTOS MEDICOS (Tipo Glosa April) :Documentos incompletos (Observacion Glosa) : DOCUMENTOS INCOMPLETOS||"/>
    <n v="12"/>
    <x v="0"/>
    <s v="Devuelta sin posibilidad de re-ingreso."/>
    <s v="MED"/>
    <d v="2018-01-11T00:00:00"/>
    <n v="267505"/>
    <n v="0"/>
    <n v="0"/>
    <n v="800258896"/>
    <n v="0"/>
    <n v="0"/>
    <n v="0"/>
    <n v="69600"/>
    <n v="0"/>
    <n v="0"/>
  </r>
  <r>
    <n v="15"/>
    <n v="20815"/>
    <s v="OBJ_FC20815_2"/>
    <n v="30286"/>
    <s v="CASSO FINDO JESUS ALBERTO"/>
    <s v="CC 10494180 "/>
    <n v="226077"/>
    <d v="2017-10-02T00:00:00"/>
    <x v="12"/>
    <n v="637070"/>
    <n v="637070"/>
    <n v="637070"/>
    <s v="Objeción causal prescripción ...........| (Codigo Proc) : 77709 (Nombre Proc) : GASTOS MEDICOS (Tipo Glosa April) :No cubierto SOAT (Observacion Glosa) : SE OBJETA POR NO CUBIERTO SOAT,TENIENDO EN CUENTA AUDITORIA INTERNA REALIZADA POR LA ASEGURADORA EN LA CUAL SE CONFIRMA QUE EL VEHÍCULO DE PLACAS QQF51A NO ESTUVO INVOLUCRADO, QUE EL CASO EN REFERENCIA HACE PARTE DE UNA PÓLIZA PRESTADA ||"/>
    <n v="12"/>
    <x v="0"/>
    <s v="Devuelta sin posibilidad de re-ingreso."/>
    <s v="MED"/>
    <d v="1899-12-30T00:00:00"/>
    <n v="0"/>
    <n v="0"/>
    <n v="0"/>
    <n v="0"/>
    <n v="0"/>
    <n v="0"/>
    <n v="0"/>
    <n v="637070"/>
    <n v="0"/>
    <n v="0"/>
  </r>
  <r>
    <n v="16"/>
    <n v="11490"/>
    <s v="OBJ_FC11490_1"/>
    <n v="33223"/>
    <s v="GABRIEL  YEPES VILLAN  "/>
    <s v="CC 1126591891 "/>
    <n v="227159"/>
    <d v="2017-09-04T00:00:00"/>
    <x v="13"/>
    <n v="2455062"/>
    <n v="2455062"/>
    <n v="1616812"/>
    <s v="Objeción causal prescripción ...........| (Codigo Proc) : 77709 (Nombre Proc) : GASTOS MEDICOS (Tipo Glosa April) :Documentos incompletos (Observacion Glosa) : DOCUMENTOS INCOMPLETOS||"/>
    <n v="12"/>
    <x v="0"/>
    <s v="Devuelta sin posibilidad de re-ingreso."/>
    <s v="MED"/>
    <d v="2017-10-20T00:00:00"/>
    <n v="838250"/>
    <n v="0"/>
    <n v="0"/>
    <n v="800258896"/>
    <n v="0"/>
    <n v="0"/>
    <n v="0"/>
    <n v="1616812"/>
    <n v="0"/>
    <n v="0"/>
  </r>
  <r>
    <n v="17"/>
    <n v="19711"/>
    <s v="OBJ_FC19711_1"/>
    <n v="33185"/>
    <s v="EDGAR ALEJANDRO POSSO CABRERA  "/>
    <s v="CC 1113537467 "/>
    <n v="304279"/>
    <d v="2017-09-04T00:00:00"/>
    <x v="14"/>
    <n v="4646191"/>
    <n v="4646191"/>
    <n v="3866512"/>
    <s v="Objeción causal prescripción ...........| (Codigo Proc) : 77709 (Nombre Proc) : GASTOS MEDICOS (Tipo Glosa April) :Documentos incompletos (Observacion Glosa) : DOCUMENTOS INCOMPLETOS ||"/>
    <n v="12"/>
    <x v="0"/>
    <s v="Devuelta sin posibilidad de re-ingreso."/>
    <s v="MED"/>
    <d v="2017-10-17T00:00:00"/>
    <n v="779679"/>
    <n v="0"/>
    <n v="0"/>
    <n v="800258896"/>
    <n v="0"/>
    <n v="0"/>
    <n v="0"/>
    <n v="3866512"/>
    <n v="0"/>
    <n v="0"/>
  </r>
  <r>
    <n v="18"/>
    <n v="28705"/>
    <s v="OBJ_FC28705_1"/>
    <n v="33203"/>
    <s v="MARLYN AYDEE NOMELIN FERNANDEZ  "/>
    <s v="CC 38557211 "/>
    <n v="261372"/>
    <d v="2017-10-02T00:00:00"/>
    <x v="15"/>
    <n v="1821049"/>
    <n v="1821049"/>
    <n v="351200"/>
    <s v="Objeción causal prescripción ...........| (Codigo Proc) : 77709 (Nombre Proc) : GASTOS MEDICOS (Tipo Glosa April) :Documentos incompletos (Observacion Glosa) : DOCUMENTOS INCOMPLETOS||"/>
    <n v="12"/>
    <x v="0"/>
    <s v="Devuelta sin posibilidad de re-ingreso."/>
    <s v="MED"/>
    <d v="2018-01-11T00:00:00"/>
    <n v="1469849"/>
    <n v="0"/>
    <n v="0"/>
    <n v="800258896"/>
    <n v="0"/>
    <n v="0"/>
    <n v="0"/>
    <n v="351200"/>
    <n v="0"/>
    <n v="0"/>
  </r>
  <r>
    <n v="19"/>
    <n v="12527"/>
    <s v="OBJ_FC12527_1"/>
    <n v="30882"/>
    <s v="YHERSON STIVEM HIGUITA CARRILLO  "/>
    <s v="CC 1097407433 "/>
    <n v="210085"/>
    <d v="2017-10-02T00:00:00"/>
    <x v="16"/>
    <n v="444060"/>
    <n v="444060"/>
    <n v="58800"/>
    <s v="Objeción causal prescripción ...........| (Codigo Proc) : 77709 (Nombre Proc) : GASTOS MEDICOS (Tipo Glosa April) :Documentos incompletos (Observacion Glosa) : SOLICITUD DOCUMENTOS||"/>
    <n v="12"/>
    <x v="0"/>
    <s v="Devuelta sin posibilidad de re-ingreso."/>
    <s v="MED"/>
    <d v="2018-01-11T00:00:00"/>
    <n v="385260"/>
    <n v="0"/>
    <n v="0"/>
    <n v="800258896"/>
    <n v="0"/>
    <n v="0"/>
    <n v="0"/>
    <n v="58800"/>
    <n v="0"/>
    <n v="0"/>
  </r>
  <r>
    <n v="20"/>
    <n v="948"/>
    <s v="OBJ_FC948_1"/>
    <n v="32865"/>
    <s v="HUBER FERNANDO RAMOS MARIN  "/>
    <s v="CC 6098546 "/>
    <n v="193140"/>
    <d v="2016-12-14T00:00:00"/>
    <x v="17"/>
    <n v="1855545"/>
    <n v="1855545"/>
    <n v="1238400"/>
    <s v="Objeción causal prescripción ...........| (Codigo Proc) : 77709 (Nombre Proc) : GASTOS MEDICOS (Tipo Glosa April) :Documentos incompletos (Observacion Glosa) : DOCUMENTOS INCOMPLETOS||"/>
    <n v="12"/>
    <x v="0"/>
    <s v="Devuelta sin posibilidad de re-ingreso."/>
    <s v="MED"/>
    <d v="2019-02-22T00:00:00"/>
    <n v="617145"/>
    <n v="0"/>
    <n v="0"/>
    <n v="800258896"/>
    <n v="0"/>
    <n v="0"/>
    <n v="0"/>
    <n v="1238400"/>
    <n v="0"/>
    <n v="0"/>
  </r>
  <r>
    <n v="21"/>
    <n v="386"/>
    <s v="OBJ_FC000386_1"/>
    <n v="30340"/>
    <s v="YESENIA  BLANDON VARGAS  "/>
    <s v="CC 1002575999 "/>
    <n v="204207"/>
    <d v="2016-11-01T00:00:00"/>
    <x v="18"/>
    <n v="3907035"/>
    <n v="3907035"/>
    <n v="2264166"/>
    <s v="Objeción causal prescripción ...........| (Codigo Proc) : 77709 (Nombre Proc) : GASTOS MEDICOS (Tipo Glosa April) :Documentos incompletos (Observacion Glosa) : DOCUMENTOS INCOMPLETOS||"/>
    <n v="12"/>
    <x v="0"/>
    <s v="Devuelta sin posibilidad de re-ingreso."/>
    <s v="MED"/>
    <d v="2018-04-19T00:00:00"/>
    <n v="1642869"/>
    <n v="0"/>
    <n v="0"/>
    <n v="800215681"/>
    <n v="0"/>
    <n v="0"/>
    <n v="0"/>
    <n v="2264166"/>
    <n v="0"/>
    <n v="0"/>
  </r>
  <r>
    <n v="22"/>
    <n v="6039"/>
    <s v="OBJ_FC6039_1"/>
    <n v="32933"/>
    <s v="VICTOR ARLEY MANCILLA ANGULO  "/>
    <s v="CC 1006187572 "/>
    <n v="294780"/>
    <d v="2017-01-16T00:00:00"/>
    <x v="19"/>
    <n v="475305"/>
    <n v="475305"/>
    <n v="38800"/>
    <s v="Objeción causal prescripción ...........| (Codigo Proc) : 77709 (Nombre Proc) : GASTOS MEDICOS (Tipo Glosa April) :Documentos incompletos (Observacion Glosa) : DOCUMENTOS INCOMPLETOS  ||"/>
    <n v="12"/>
    <x v="0"/>
    <s v="Devuelta sin posibilidad de re-ingreso."/>
    <s v="MED"/>
    <d v="2018-06-14T00:00:00"/>
    <n v="436505"/>
    <n v="0"/>
    <n v="0"/>
    <n v="800222752"/>
    <n v="0"/>
    <n v="0"/>
    <n v="0"/>
    <n v="38800"/>
    <n v="0"/>
    <n v="0"/>
  </r>
  <r>
    <n v="23"/>
    <n v="5662"/>
    <s v="OBJ_FC5662_1"/>
    <n v="32935"/>
    <s v="RUBIELA  CERON ARANGO  "/>
    <s v="CC 29362203 "/>
    <n v="214013"/>
    <d v="2017-01-16T00:00:00"/>
    <x v="20"/>
    <n v="4072739"/>
    <n v="4072739"/>
    <n v="4072739"/>
    <s v="Objeción causal prescripción ...........| (Codigo Proc) : 77709 (Nombre Proc) : GASTOS MEDICOS (Tipo Glosa April) :Documentos incompletos (Observacion Glosa) : DOCUMENTOS INCOMPLETOS||"/>
    <n v="12"/>
    <x v="0"/>
    <s v="Devuelta sin posibilidad de re-ingreso."/>
    <s v="MED"/>
    <d v="1899-12-30T00:00:00"/>
    <n v="0"/>
    <n v="0"/>
    <n v="0"/>
    <n v="0"/>
    <n v="0"/>
    <n v="0"/>
    <n v="0"/>
    <n v="4072739"/>
    <n v="0"/>
    <n v="0"/>
  </r>
  <r>
    <n v="24"/>
    <n v="6162"/>
    <s v="OBJ_FC6162_1"/>
    <n v="32934"/>
    <s v="CARLOS EDUARDO  RESTREPO PATIÑO"/>
    <s v="CC 1144165375 "/>
    <n v="227245"/>
    <d v="2017-01-16T00:00:00"/>
    <x v="21"/>
    <n v="45300"/>
    <n v="45300"/>
    <n v="45300"/>
    <s v="Objeción causal prescripción ...........| (Codigo Proc) : 77709 (Nombre Proc) : GASTOS MEDICOS (Tipo Glosa April) :Documentos incompletos (Observacion Glosa) : DOCUMENTOS INCOMPLETOS||"/>
    <n v="12"/>
    <x v="0"/>
    <s v="Devuelta sin posibilidad de re-ingreso."/>
    <s v="MED"/>
    <d v="1899-12-30T00:00:00"/>
    <n v="0"/>
    <n v="0"/>
    <n v="0"/>
    <n v="0"/>
    <n v="0"/>
    <n v="0"/>
    <n v="0"/>
    <n v="45300"/>
    <n v="0"/>
    <n v="0"/>
  </r>
  <r>
    <n v="25"/>
    <n v="4266"/>
    <s v="OBJ_FC4266_2"/>
    <n v="32934"/>
    <s v="CARLOS EDUARDO  RESTREPO PATIÑO"/>
    <s v="CC 1144165375 "/>
    <n v="227245"/>
    <d v="2017-03-17T00:00:00"/>
    <x v="22"/>
    <n v="3674384"/>
    <n v="3674384"/>
    <n v="3674384"/>
    <s v="Objeción causal prescripción ...........| (Codigo Proc) : 77709 (Nombre Proc) : GASTOS MEDICOS (Tipo Glosa April) :Documentos incompletos (Observacion Glosa) : DOCUMENTOS INCOMPLETOS||"/>
    <n v="12"/>
    <x v="0"/>
    <s v="Devuelta sin posibilidad de re-ingreso."/>
    <s v="MED"/>
    <d v="1899-12-30T00:00:00"/>
    <n v="0"/>
    <n v="0"/>
    <n v="0"/>
    <n v="0"/>
    <n v="0"/>
    <n v="0"/>
    <n v="0"/>
    <n v="3674384"/>
    <n v="0"/>
    <n v="0"/>
  </r>
  <r>
    <n v="26"/>
    <n v="1058"/>
    <s v="OBJ_FC1058_2"/>
    <n v="30071"/>
    <s v="JONNY SANTIAGO VALLESTEROS LUCUMI  "/>
    <s v="TI 98102421884 "/>
    <n v="192797"/>
    <d v="2017-03-17T00:00:00"/>
    <x v="23"/>
    <n v="15406502"/>
    <n v="15406502"/>
    <n v="15406502"/>
    <s v="Objeción causal prescripción ...........| (Codigo Proc) : 77709 (Nombre Proc) : GASTOS MEDICOS (Tipo Glosa April) :Documentos incompletos (Observacion Glosa) : DOCUMENTOS INCOMPLETOS||"/>
    <n v="12"/>
    <x v="0"/>
    <s v="Devuelta sin posibilidad de re-ingreso."/>
    <s v="MED"/>
    <d v="1899-12-30T00:00:00"/>
    <n v="0"/>
    <n v="0"/>
    <n v="0"/>
    <n v="0"/>
    <n v="0"/>
    <n v="0"/>
    <n v="0"/>
    <n v="15406502"/>
    <n v="0"/>
    <n v="0"/>
  </r>
  <r>
    <n v="27"/>
    <n v="666"/>
    <s v="OBJ_FC000666_1"/>
    <n v="30164"/>
    <s v="ALEX ARIEL  BOLAÑOS LOPEZ  "/>
    <s v="CC 16502376 "/>
    <n v="261838"/>
    <d v="2016-11-01T00:00:00"/>
    <x v="24"/>
    <n v="3122263"/>
    <n v="3122263"/>
    <n v="2500412"/>
    <s v="Objeción causal prescripción ...........| (Codigo Proc) : 77709 (Nombre Proc) : GASTOS MEDICOS (Tipo Glosa April) :Documentos incompletos (Observacion Glosa) : DOCUMENTOS INCOMLETOS||"/>
    <n v="12"/>
    <x v="0"/>
    <s v="Devuelta sin posibilidad de re-ingreso."/>
    <s v="MED"/>
    <d v="2017-02-02T00:00:00"/>
    <n v="621851"/>
    <n v="0"/>
    <n v="0"/>
    <n v="800215681"/>
    <n v="0"/>
    <n v="0"/>
    <n v="0"/>
    <n v="2500412"/>
    <n v="0"/>
    <n v="0"/>
  </r>
  <r>
    <n v="28"/>
    <n v="24234"/>
    <s v="OBJ_FC24234_1"/>
    <n v="33140"/>
    <s v="QUIÑONEZ ROMERO FREDDY ALEJANDRO"/>
    <s v="CC 1143837553 "/>
    <n v="355999"/>
    <d v="2018-04-23T00:00:00"/>
    <x v="25"/>
    <n v="369575"/>
    <n v="369575"/>
    <n v="369575"/>
    <s v="Objeción causal prescripción ...........| (Codigo Proc) : 77709 (Nombre Proc) : GASTOS MEDICOS (Tipo Glosa April) :No cubierto SOAT (Observacion Glosa) : SE OBJETA POR NO CUBIERTO SOAT, TENIENDO EN CUENTA AUDITORIA INTERNA LA CUAL CONFIRMA QUE LAS LESIONES SUFRIDAS NO SON A CAUSA DE UN ACCIDENTE DE TRÁNSITO Y A DEMÁS ESTAS OCURREN DENTRO DEL INTERIOR DEL LUGAR DE VIVIENDA DEL LESIONADO.||"/>
    <n v="12"/>
    <x v="0"/>
    <s v="Devuelta sin posibilidad de re-ingreso."/>
    <s v="MED"/>
    <d v="1899-12-30T00:00:00"/>
    <n v="0"/>
    <n v="0"/>
    <n v="0"/>
    <n v="0"/>
    <n v="0"/>
    <n v="0"/>
    <n v="0"/>
    <n v="369575"/>
    <n v="0"/>
    <n v="0"/>
  </r>
  <r>
    <n v="29"/>
    <n v="13002"/>
    <s v="OBJ_FC13002_2"/>
    <n v="30296"/>
    <s v="GUSTAVO FERNANDO PEREZ TABARES  "/>
    <s v="CC 16284914 "/>
    <n v="226120"/>
    <d v="2017-09-04T00:00:00"/>
    <x v="26"/>
    <n v="582800"/>
    <n v="582800"/>
    <n v="582800"/>
    <s v="Objeción causal prescripción ...........| (Codigo Proc) : 77709 (Nombre Proc) : GASTOS MEDICOS (Tipo Glosa April) :Documentos incompletos (Observacion Glosa) : DOCUMENTOS INCOMPLETOS||"/>
    <n v="12"/>
    <x v="0"/>
    <s v="Devuelta sin posibilidad de re-ingreso."/>
    <s v="MED"/>
    <d v="1899-12-30T00:00:00"/>
    <n v="0"/>
    <n v="0"/>
    <n v="0"/>
    <n v="0"/>
    <n v="0"/>
    <n v="0"/>
    <n v="0"/>
    <n v="582800"/>
    <n v="0"/>
    <n v="0"/>
  </r>
  <r>
    <n v="30"/>
    <n v="15588"/>
    <s v="OBJ_FC15588_1"/>
    <n v="30293"/>
    <s v="ARIAS QUINTERO JUAN MANUEL"/>
    <s v="CC 1107091761 "/>
    <n v="226120"/>
    <d v="2018-04-23T00:00:00"/>
    <x v="27"/>
    <n v="42500"/>
    <n v="42500"/>
    <n v="42500"/>
    <s v="Objeción causal prescripción ...........| (Codigo Proc) : 77709 (Nombre Proc) : GASTOS MEDICOS (Tipo Glosa April) :Documentos incompletos (Observacion Glosa) : DOCUMENTOS INCOMPLETOS||"/>
    <n v="12"/>
    <x v="0"/>
    <s v="Devuelta sin posibilidad de re-ingreso."/>
    <s v="MED"/>
    <d v="1899-12-30T00:00:00"/>
    <n v="0"/>
    <n v="0"/>
    <n v="0"/>
    <n v="0"/>
    <n v="0"/>
    <n v="0"/>
    <n v="0"/>
    <n v="42500"/>
    <n v="0"/>
    <n v="0"/>
  </r>
  <r>
    <n v="31"/>
    <n v="12929"/>
    <s v="OBJ_FC12929_1"/>
    <n v="30293"/>
    <s v="ARIAS QUINTERO JUAN MANUEL"/>
    <s v="CC 1107091761 "/>
    <n v="226120"/>
    <d v="2018-04-23T00:00:00"/>
    <x v="26"/>
    <n v="692458"/>
    <n v="692458"/>
    <n v="692458"/>
    <s v="Objeción causal prescripción ...........| (Codigo Proc) : 77709 (Nombre Proc) : GASTOS MEDICOS (Tipo Glosa April) :Documentos incompletos (Observacion Glosa) : SOLICITUD DE DOCUMENTOS ||"/>
    <n v="12"/>
    <x v="0"/>
    <s v="Devuelta sin posibilidad de re-ingreso."/>
    <s v="MED"/>
    <d v="1899-12-30T00:00:00"/>
    <n v="0"/>
    <n v="0"/>
    <n v="0"/>
    <n v="0"/>
    <n v="0"/>
    <n v="0"/>
    <n v="0"/>
    <n v="692458"/>
    <n v="0"/>
    <n v="0"/>
  </r>
  <r>
    <n v="32"/>
    <n v="6991"/>
    <s v="FC6991"/>
    <n v="32936"/>
    <s v="CORDOBA VARGAS KEVIN STIVEN"/>
    <s v="CC 1144150312 "/>
    <n v="277730"/>
    <d v="2017-01-16T00:00:00"/>
    <x v="28"/>
    <n v="3086668"/>
    <n v="3086668"/>
    <n v="1744600"/>
    <s v="Objeción causal prescripción ...........| (Codigo Proc) : 21708 (Nombre Proc) : COLUMNA CERVICAL, DORSAL O LUMBAR (HASTA TRES ESPACIOS) (Tipo Glosa April) :Pert. médica (Observacion Glosa) : NO SE RECONOCE 21708, 21709 TENIENDO EN CUENTA QUE NO ES EL MEDIO DIAGNOSTICO DE ELECCIÓN, ADEMAS NO HAY EVIDENCIA DE RX PREVIO CON HALLAZGOS POSITIVOS QUE JUSTIFIQUEN SU REALIZACIÓN.||| (Codigo Proc) : 21709 (Nombre Proc) : COLUMNA CERVICAL, DORSAL O LUMBAR (ESPACIO ADICIONAL) (Tipo Glosa April) :Pert. médica (Observacion Glosa) : NO SE RECONOCE 21708, 21709 TENIENDO EN CUENTA QUE NO ES EL MEDIO DIAGNOSTICO DE ELECCIÓN, ADEMAS NO HAY EVIDENCIA DE RX PREVIO CON HALLAZGOS POSITIVOS QUE JUSTIFIQUEN SU REALIZACIÓN.||| (Codigo Proc) : 21708 (Nombre Proc) : COLUMNA CERVICAL, DORSAL O LUMBAR (HASTA TRES ESPACIOS) (Tipo Glosa April) :Pert. médica (Observacion Glosa) : SE RELIQUIDA (1)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POR (2)TENIENDO EN CUENTA QUE NO ES EL MEDIO DIAGNOSTICO DE ELECCIÓN, ADEMAS NO HAY EVIDENCIA DE RX PREVIO CON HALLAZGOS POSITIVOS QUE JUSTIFIQUEN SU REALIZACIÓN.||| (Codigo Proc) : 21709 (Nombre Proc) : COLUMNA CERVICAL, DORSAL O LUMBAR (ESPACIO ADICIONAL) (Tipo Glosa April) :Pert. médica (Observacion Glosa) : SE RELIQUIDA (4)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POR (12)TENIENDO EN CUENTA QUE NO ES EL MEDIO DIAGNOSTICO DE ELECCIÓN, ADEMAS NO HAY EVIDENCIA DE RX PREVIO CON HALLAZGOS POSITIVOS QUE JUSTIFIQUEN SU REALIZACIÓN.||"/>
    <n v="12"/>
    <x v="0"/>
    <s v="Pendiente de recibir Informacion."/>
    <s v="MED"/>
    <s v="10/02/2017-17/08/2017"/>
    <n v="1342068"/>
    <n v="0"/>
    <n v="0"/>
    <s v="800215681/800237391"/>
    <n v="0"/>
    <n v="0"/>
    <n v="0"/>
    <n v="1744600"/>
    <n v="0"/>
    <n v="0"/>
  </r>
  <r>
    <n v="33"/>
    <n v="5647"/>
    <s v="FC5647"/>
    <n v="30247"/>
    <s v="CLAUDIA PATRICIA  AGUADO GONZALEZ"/>
    <s v="CC 38869252 "/>
    <n v="266073"/>
    <d v="2017-01-16T00:00:00"/>
    <x v="29"/>
    <n v="1081625"/>
    <n v="1081625"/>
    <n v="868000"/>
    <s v="Objeción causal prescripción ...........| (Codigo Proc) : 21716 (Nombre Proc) : EXTREMIDADES Y ARTICULACIONES (Tipo Glosa April) :Pert. médica (Observacion Glosa) :  NO SE RECONOCE 21716 NO SE EVIDENCIA INDIACION Y PERTINENCIA, NO HAY EXAMEN FÍSICO, E IMAGEN PREVIA. ||| (Codigo Proc) : 38134 (Nombre Proc) : HABITACIÓN DE CUATRO Ó MAS CAMAS (Tipo Glosa April) :Pert. médica (Observacion Glosa) : NO SE RECONOCE 38134 EN ESPERA DE TOMA DE IMAGEN DIAGNOSTICA NO PERTINENTE (LA IMAGEN Y LA ESTANCIA)||| (Codigo Proc) : 77701 (Nombre Proc) : MEDICAMENTOS (Tipo Glosa April) :Varios (Observacion Glosa) : ||"/>
    <n v="12"/>
    <x v="0"/>
    <s v="Pendiente de recibir Informacion."/>
    <s v="MED"/>
    <d v="2017-02-10T00:00:00"/>
    <n v="213625"/>
    <n v="0"/>
    <n v="0"/>
    <n v="800216120"/>
    <n v="0"/>
    <n v="0"/>
    <n v="0"/>
    <n v="868000"/>
    <n v="0"/>
    <n v="0"/>
  </r>
  <r>
    <n v="34"/>
    <n v="6948"/>
    <s v="FC6948"/>
    <n v="32931"/>
    <s v="GERMAN ANTONIO GRIJALVA TAPIA  "/>
    <s v="CC 94319841 "/>
    <n v="184246"/>
    <d v="2017-01-16T00:00:00"/>
    <x v="30"/>
    <n v="2643841"/>
    <n v="2643841"/>
    <n v="2498923"/>
    <s v="Objeción causal prescripción ...........| (Codigo Proc) : 21101 (Nombre Proc) : MANO, DEDOS, PUÑO (MUÑECA), CODO, PIE,  CLAVÍCULA, ANTEBRAZO, CUELLO DE PIE  (TOBILLO), EDAD ÓSEA (CARPOGRAMA), CALCÁNEO (Tipo Glosa April) :Tarifa SOAT (Observacion Glosa) :  SE LIQUIDA SEGÚN TARIFA SOAT DECRETO 2423/96  ||| (Codigo Proc) : 21701 (Nombre Proc) : CRÁNEO SIMPLE (Tipo Glosa April) :Pert. médica (Observacion Glosa) : NO SE RECONOCE 21701 NO PERTINENTE, SIN PERDIDA DE CONOCIMIENTO O DETERIORO NEUROLOGICO QUE SUGIERA LESION - SE LIQUIDA SEGÚN TARIFA SOAT DECRETO 2423/96  ||| (Codigo Proc) : 21706 (Nombre Proc) : SENOS PARANASALES O RINOFARINGE (INCLUYE CORTES AXIALES Y CORONALES) (Tipo Glosa April) :Pert. médica (Observacion Glosa) : NO SE RECONOCE 21706 SIN RX CONVENCIONAL PREVIO QUE JUSTIFIQUE SU TOMA ||| (Codigo Proc) : 21708 (Nombre Proc) : COLUMNA CERVICAL, DORSAL O LUMBAR (HASTA TRES ESPACIOS) (Tipo Glosa April) :Pert. médica (Observacion Glosa) : NO SE REALIZAN RX CONVENCIONALES QUE DOCUMENTEN LESIONES QUE REQUIERAN DE ESTUDIO ESPECIALIZADO||| (Codigo Proc) : 21709 (Nombre Proc) : COLUMNA CERVICAL, DORSAL O LUMBAR (ESPACIO ADICIONAL) (Tipo Glosa April) :Pert. médica (Observacion Glosa) : NO SE REALIZAN RX CONVENCIONALES QUE DOCUMENTEN LESIONES QUE REQUIERAN DE ESTUDIO ESPECIALIZADO||| (Codigo Proc) : 77701 (Nombre Proc) : MEDICAMENTOS (Tipo Glosa April) :Varios (Observacion Glosa) : ||"/>
    <n v="12"/>
    <x v="0"/>
    <s v="Pendiente de recibir Informacion."/>
    <s v="MED"/>
    <d v="2017-02-10T00:00:00"/>
    <n v="142118"/>
    <n v="0"/>
    <n v="0"/>
    <n v="800215681"/>
    <n v="0"/>
    <n v="0"/>
    <n v="2800"/>
    <n v="2498923"/>
    <n v="0"/>
    <n v="0"/>
  </r>
  <r>
    <n v="35"/>
    <n v="1385"/>
    <s v="FC1385"/>
    <n v="30069"/>
    <s v="SANDRA  PATRICIA MANYOMA MEDINA  "/>
    <s v="CC 38888361 "/>
    <n v="206908"/>
    <d v="2017-01-16T00:00:00"/>
    <x v="31"/>
    <n v="1250412"/>
    <n v="1250412"/>
    <n v="1085600"/>
    <s v="Objeción causal prescripción ...........| (Codigo Proc) : 21701 (Nombre Proc) : CRÁNEO SIMPLE (Tipo Glosa April) :Pert. médica (Observacion Glosa) : NO SE RECONOCE 21701 NO PERTINENTE, SIN EVIDENCIA DE COMPROMISO NEUROLÓGICO QUE LO JUSTIFIQUE||| (Codigo Proc) : 21708 (Nombre Proc) : COLUMNA CERVICAL, DORSAL O LUMBAR (HASTA TRES ESPACIOS) (Tipo Glosa April) :Pert. médica (Observacion Glosa) : NO SE RECONOCE 21708 NO PERTINENTE DE ACUERDO A LAS LESIONES DESCRITAS, ADEMAS SIN EVIDENCIA DE RX PREVIO QUE JUSTIFIQUE SU REALIZACIÓN.||| (Codigo Proc) : 21709 (Nombre Proc) : COLUMNA CERVICAL, DORSAL O LUMBAR (ESPACIO ADICIONAL) (Tipo Glosa April) :Pert. médica (Observacion Glosa) : NO SE RECONOCE 21709 NO PERTINENTE DE ACUERDO A LAS LESIONES DESCRITAS, ADEMAS SIN EVIDENCIA DE RX PREVIO QUE JUSTIFIQUE SU REALIZACIÓN.||"/>
    <n v="12"/>
    <x v="0"/>
    <s v="Pendiente de recibir Informacion."/>
    <s v="MED"/>
    <d v="2017-02-10T00:00:00"/>
    <n v="164812"/>
    <n v="0"/>
    <n v="0"/>
    <n v="800215805"/>
    <n v="0"/>
    <n v="0"/>
    <n v="0"/>
    <n v="1085600"/>
    <n v="0"/>
    <n v="0"/>
  </r>
  <r>
    <n v="36"/>
    <n v="1395"/>
    <s v="FC1395"/>
    <n v="30070"/>
    <s v="ANGULO TENORIO                  OMAR"/>
    <s v="CC 94497684 "/>
    <n v="206908"/>
    <d v="2017-01-16T00:00:00"/>
    <x v="31"/>
    <n v="4689202"/>
    <n v="4689202"/>
    <n v="2997400"/>
    <s v="Objeción causal prescripción ...........| (Codigo Proc) : 21706 (Nombre Proc) : SENOS PARANASALES O RINOFARINGE (INCLUYE CORTES AXIALES Y CORONALES) (Tipo Glosa April) :Pert. médica (Observacion Glosa) : NO SE RECONOCE NO  PERTINENTES  TENIENDO  EN CUENTA QUE  DE ACUERDO A HISTORIA  CLINICA DE INGRESO  NO  SE DESCRIBEN  LESIONES EN CARA. ||| (Codigo Proc) : 21708 (Nombre Proc) : COLUMNA CERVICAL, DORSAL O LUMBAR (HASTA TRES ESPACIOS) (Tipo Glosa April) :Pert. médica (Observacion Glosa) : NO SE RECONOCE NO  PERTINENTES  TENIENDO EN CUENTA QUE  LAS LESIONES  DESCRITAS EN HISTORIA  CLÍNICA  SON  SUSCEPTIBLES  DE ESTUDIO INICIAL CON  MEDIANTE  RADIOLOGÍA  CONVENCIONAL. ||| (Codigo Proc) : 21709 (Nombre Proc) : COLUMNA CERVICAL, DORSAL O LUMBAR (ESPACIO ADICIONAL) (Tipo Glosa April) :Pert. médica (Observacion Glosa) : NO SE RECONOCE NO  PERTINENTES  TENIENDO EN CUENTA QUE  LAS LESIONES  DESCRITAS EN HISTORIA  CLÍNICA  SON  SUSCEPTIBLES  DE ESTUDIO INICIAL CON  MEDIANTE  RADIOLOGÍA  CONVENCIONAL. ||| (Codigo Proc) : 21714 (Nombre Proc) : PELVIS (Tipo Glosa April) :Pert. médica (Observacion Glosa) : NO  SE  RECONOCE  21714 NO  PERTINENTE  TENIENDO EN CUENTA  QUE  LAS  LESIONES  DESCRITAS EN  HISTORIA  CLINICA  SON  SUSCEPTIBLES DE ESTUDIO  INICIAL  MEDIANTE  RADIOLOGIA  CONVENCIONAL  ||| (Codigo Proc) : 21722 (Nombre Proc) : RECONSTRUCCIÓN TRIDIMENSIONAL, AGREGAR AL COSTO DEL EXAMEN: (Tipo Glosa April) :Pert. médica (Observacion Glosa) : NO SE RECONOCE NO  PERTINENTES  TENIENDO  EN CUENTA QUE  DE ACUERDO A HISTORIA  CLINICA DE INGRESO  NO  SE DESCRIBEN  LESIONES EN CARA. ||| (Codigo Proc) : 21706 (Nombre Proc) : SENOS PARANASALES O RINOFARINGE (INCLUYE CORTES AXIALES Y CORONALES) (Tipo Glosa April) :Pert. médica (Observacion Glosa) : SE RATIFICA GLOSA, NO PERTINENTE TENIENDO EN CUENTA QUE DE ACUERDO A HISTORIA CLINICA DE INGRESO NO SE DESCRIBEN LESIONES EN CARA.||| (Codigo Proc) : 21708 (Nombre Proc) : COLUMNA CERVICAL, DORSAL O LUMBAR (HASTA TRES ESPACIOS) (Tipo Glosa April) :Pert. médica (Observacion Glosa) : SE RELIQUIDA (1)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2)NO PERTINENTES TENIENDO EN CUENTA QUE LAS LESIONES DESCRITAS EN HISTORIA CLÍNICA SON SUSCEPTIBLES DE ESTUDIO INICIAL CON MEDIANTE RADIOLOGÍA CONVENCIONAL.||| (Codigo Proc) : 21709 (Nombre Proc) : COLUMNA CERVICAL, DORSAL O LUMBAR (ESPACIO ADICIONAL) (Tipo Glosa April) :Pert. médica (Observacion Glosa) : SE RELIQUIDA (4)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11)NO PERTINENTES TENIENDO EN CUENTA QUE LAS LESIONES DESCRITAS EN HISTORIA CLÍNICA SON SUSCEPTIBLES DE ESTUDIO INICIAL CON MEDIANTE RADIOLOGÍA CONVENCIONAL.||| (Codigo Proc) : 21714 (Nombre Proc) : PELVIS (Tipo Glosa April) :Pert. médica (Observacion Glosa) : SE RATIFICA GLOSA,NO PERTINENTE TENIENDO EN CUENTA QUE LAS LESIONES DESCRITAS EN HISTORIA CLINICA SON SUSCEPTIBLES DE ESTUDIO INICIAL MEDIANTE RADIOLOGIA CONVENCIONAL||| (Codigo Proc) : 21722 (Nombre Proc) : RECONSTRUCCIÓN TRIDIMENSIONAL, AGREGAR AL COSTO DEL EXAMEN: (Tipo Glosa April) :Pert. médica (Observacion Glosa) : SE RATIFICA GLOSA, NO PERTINENTE TENIENDO EN CUENTA QUE DE ACUERDO A HISTORIA CLINICA DE INGRESO NO SE DESCRIBEN LESIONES EN CARA.||"/>
    <n v="12"/>
    <x v="0"/>
    <s v="Pendiente de recibir Informacion."/>
    <s v="MED"/>
    <s v="10/02/2017-17/08/2017"/>
    <n v="1691802"/>
    <n v="0"/>
    <n v="0"/>
    <s v="800215681/800237391"/>
    <n v="0"/>
    <n v="0"/>
    <n v="0"/>
    <n v="2997400"/>
    <n v="0"/>
    <n v="0"/>
  </r>
  <r>
    <n v="37"/>
    <n v="8353"/>
    <s v="FC8353"/>
    <n v="32978"/>
    <s v="YICEL ALEXANDRA VILLAMARIN  BALANTA  "/>
    <s v="TI 1003370875 "/>
    <n v="304279"/>
    <d v="2017-03-01T00:00:00"/>
    <x v="14"/>
    <n v="4889297"/>
    <n v="4889297"/>
    <n v="4318212"/>
    <s v="Objeción causal prescripción ...........| (Codigo Proc) : 21706 (Nombre Proc) : SENOS PARANASALES O RINOFARINGE (INCLUYE CORTES AXIALES Y CORONALES) (Tipo Glosa April) :Pert. médica (Observacion Glosa) : NO SE RECONOCE 21706 NO PERTINENTE SIN HALLAZGOS QUE AMERITEN SU TOMA PUEDE ESTUDIARSE CON RX SIMPLE||| (Codigo Proc) : 21708 (Nombre Proc) : COLUMNA CERVICAL, DORSAL O LUMBAR (HASTA TRES ESPACIOS) (Tipo Glosa April) :Pert. médica (Observacion Glosa) : NO SE RECONOCE NO PERTINENTE SIN RX CONVENCIONAL PREVIO CON HALLAZGOS DE LESIÓN TRAUMATICA AGUDA NO VALORACIÓN POR ESPECIALISTA QUE JUSTIFIQUE SU TOMA||| (Codigo Proc) : 21709 (Nombre Proc) : COLUMNA CERVICAL, DORSAL O LUMBAR (ESPACIO ADICIONAL) (Tipo Glosa April) :Pert. médica (Observacion Glosa) : NO SE RECONOCE NO PERTINENTE SIN RX CONVENCIONAL PREVIO CON HALLAZGOS DE LESIÓN TRAUMATICA AGUDA NO VALORACIÓN POR ESPECIALISTA QUE JUSTIFIQUE SU TOMA||| (Codigo Proc) : 21714 (Nombre Proc) : PELVIS (Tipo Glosa April) :Pert. médica (Observacion Glosa) : NO SE RECONOCE 21714 DE ACUERDO CON LESIONES DESCRITAS ES POSIBLE EVALUAR CON RX CONVENCIONAL||| (Codigo Proc) : 77701 (Nombre Proc) : MEDICAMENTOS (Tipo Glosa April) :Varios (Observacion Glosa) : ||"/>
    <n v="12"/>
    <x v="0"/>
    <s v="Pendiente de recibir Informacion."/>
    <s v="MED"/>
    <d v="2017-04-12T00:00:00"/>
    <n v="571085"/>
    <n v="0"/>
    <n v="0"/>
    <n v="800222219"/>
    <n v="0"/>
    <n v="0"/>
    <n v="0"/>
    <n v="4318212"/>
    <n v="0"/>
    <n v="0"/>
  </r>
  <r>
    <n v="38"/>
    <n v="10960"/>
    <s v="FC10960"/>
    <n v="30409"/>
    <s v="BORRERO DE HERRERA YOLANDA"/>
    <s v="CC 31847501 "/>
    <n v="218561"/>
    <d v="2017-03-01T00:00:00"/>
    <x v="3"/>
    <n v="5694455"/>
    <n v="5694455"/>
    <n v="2181612"/>
    <s v="Objeción causal prescripción ...........| (Codigo Proc) : 15103 (Nombre Proc) : DESBRIDAMIENTO POR LESIÓN DE TEJIDOS PROFUNDOS, MÁS DEL 5% ÁREA CORPORAL (Tipo Glosa April) :Pert. médica (Observacion Glosa) : NO SE RECONOCE 15103 NO PERTINENTE INHERENTE A COLGAJO||| (Codigo Proc) : 15142 (Nombre Proc) : COLGAJO MUSCULAR, MIOCUTÁNEO Y FASCIOCUTÁNEO (Tipo Glosa April) :Tarifa SOAT (Observacion Glosa) : SE LIQUDIA SEGUN TARIFA SOAT LEGAL VIGENTE, DECRETO 2423/96||| (Codigo Proc) : 21706 (Nombre Proc) : SENOS PARANASALES O RINOFARINGE (INCLUYE CORTES AXIALES Y CORONALES) (Tipo Glosa April) :Pert. médica (Observacion Glosa) : NO SE RECONOCE 21706 DE ACUERDO CON LESIONES DESCRITAS ES POSIBLE EVALUAR CON RX CONVENCIONAL, ADEMAS SON INVESTIGACION REALIZAN RX||| (Codigo Proc) : 21708 (Nombre Proc) : COLUMNA CERVICAL, DORSAL O LUMBAR (HASTA TRES ESPACIOS) (Tipo Glosa April) :Pert. médica (Observacion Glosa) : NO SE RECONOCE 21708 NO PERTINENTE SIN RX CONVENCIONAL PREVIO CON HALLAZGOS DE LESIÓN TRAUMATICA AGUDA NO VALORACIÓN POR ESPECIALISTA QUE JUSTIFIQUE SU TOMA, ADEMAS POR INVESTIGACION NO REALIZAN ESTUDIOS||| (Codigo Proc) : 21709 (Nombre Proc) : COLUMNA CERVICAL, DORSAL O LUMBAR (ESPACIO ADICIONAL) (Tipo Glosa April) :Pert. médica (Observacion Glosa) : NO SE RECONOCE 21709 NO PERTINENTE SIN RX CONVENCIONAL PREVIO CON HALLAZGOS DE LESIÓN TRAUMATICA AGUDA NO VALORACIÓN POR ESPECIALISTA QUE JUSTIFIQUE SU TOMA, ADEMAS POR INVESTIGACION NO REALIZAN ESTUDIOS||| (Codigo Proc) : 39105 (Nombre Proc) : SERVICIOS PROFESIONALES DEL ANESTESIÓLOGO GRUPO 07 (Tipo Glosa April) :Pert. médica (Observacion Glosa) : NO SE RECONOCE 15103 NO PERTINENTE INHERENTE A COLGAJO||| (Codigo Proc) : 39118 (Nombre Proc) : SERVICIOS PROFESIONALES DE AYUDANTÍA QUIRÚRGICA GRUPO  07 (Tipo Glosa April) :Pert. médica (Observacion Glosa) : NO SE RECONOCE 15103 NO PERTINENTE INHERENTE A COLGAJO||| (Codigo Proc) : 77701 (Nombre Proc) : MEDICAMENTOS (Tipo Glosa April) :Varios (Observacion Glosa) : ||"/>
    <n v="12"/>
    <x v="0"/>
    <s v="Pendiente de recibir Informacion."/>
    <s v="MED"/>
    <d v="2017-04-06T00:00:00"/>
    <n v="3512843"/>
    <n v="0"/>
    <n v="0"/>
    <n v="800222131"/>
    <n v="0"/>
    <n v="0"/>
    <n v="0"/>
    <n v="2181612"/>
    <n v="0"/>
    <n v="0"/>
  </r>
  <r>
    <n v="39"/>
    <n v="7446"/>
    <s v="FC7446"/>
    <n v="30408"/>
    <s v="AIDA  BORRERO DE ZULETA   "/>
    <s v="CC 29074440 "/>
    <n v="218561"/>
    <d v="2017-03-01T00:00:00"/>
    <x v="32"/>
    <n v="3603781"/>
    <n v="3603781"/>
    <n v="3312412"/>
    <s v="Objeción causal prescripción ...........| (Codigo Proc) : 21708 (Nombre Proc) : COLUMNA CERVICAL, DORSAL O LUMBAR (HASTA TRES ESPACIOS) (Tipo Glosa April) :Pert. médica (Observacion Glosa) : NO SE RECONOCE 21708  NO PERTINENTE SIN RX CONVENCIONAL PREVIO CON HALLAZGOS DE LESIÓN TRAUMATICA AGUDA NO VALORACIÓN POR ESPECIALISTA QUE JUSTIFIQUE SU TOMA, ADEMAS EN INVESTIGACION SE EVIDENCIA QUE NO REALIZAN LA TOMA DE DICHOS ESTUDIOS ||| (Codigo Proc) : 21709 (Nombre Proc) : COLUMNA CERVICAL, DORSAL O LUMBAR (ESPACIO ADICIONAL) (Tipo Glosa April) :Pert. médica (Observacion Glosa) : NO SE RECONOCE 21709  NO PERTINENTE SIN RX CONVENCIONAL PREVIO CON HALLAZGOS DE LESIÓN TRAUMATICA AGUDA NO VALORACIÓN POR ESPECIALISTA QUE JUSTIFIQUE SU TOMA, ADEMAS EN INVESTIGACION SE EVIDENCIA QUE NO REALIZAN LA TOMA DE DICHOS ESTUDIOS ||| (Codigo Proc) : 77701 (Nombre Proc) : MEDICAMENTOS (Tipo Glosa April) :Varios (Observacion Glosa) : ||"/>
    <n v="12"/>
    <x v="0"/>
    <s v="Pendiente de recibir Informacion."/>
    <s v="MED"/>
    <d v="2017-04-06T00:00:00"/>
    <n v="291369"/>
    <n v="0"/>
    <n v="0"/>
    <n v="800222131"/>
    <n v="0"/>
    <n v="0"/>
    <n v="0"/>
    <n v="3312412"/>
    <n v="0"/>
    <n v="0"/>
  </r>
  <r>
    <n v="40"/>
    <n v="11121"/>
    <s v="FC11121"/>
    <n v="30090"/>
    <s v="GIRALDO OROZCO ANGELA PATRICIA"/>
    <s v="CC 43470839 "/>
    <n v="224047"/>
    <d v="2017-04-05T00:00:00"/>
    <x v="7"/>
    <n v="3962617"/>
    <n v="3962617"/>
    <n v="3483412"/>
    <s v="Objeción causal prescripción ...........| (Codigo Proc) : 21708 (Nombre Proc) : COLUMNA CERVICAL, DORSAL O LUMBAR (HASTA TRES ESPACIOS) (Tipo Glosa April) :Pert. médica (Observacion Glosa) : NO SE RECONOCE 21708, 21709 TENIENDO EN CUENTA QUE NO HAY SOPORTE DE IMÁGENES DIAGNOSTICAS BÁSICAS PREVIAS QUE REQUIERAN ESTUDIOS MAS ESPECIALIZADOS.||| (Codigo Proc) : 21709 (Nombre Proc) : COLUMNA CERVICAL, DORSAL O LUMBAR (ESPACIO ADICIONAL) (Tipo Glosa April) :Pert. médica (Observacion Glosa) : NO SE RECONOCE 21708, 21709 TENIENDO EN CUENTA QUE NO HAY SOPORTE DE IMÁGENES DIAGNOSTICAS BÁSICAS PREVIAS QUE REQUIERAN ESTUDIOS MAS ESPECIALIZADOS.||| (Codigo Proc) : 77701 (Nombre Proc) : MEDICAMENTOS (Tipo Glosa April) :Varios (Observacion Glosa) : ||"/>
    <n v="12"/>
    <x v="0"/>
    <s v="Pendiente de recibir Informacion."/>
    <s v="MED"/>
    <d v="2017-05-03T00:00:00"/>
    <n v="479205"/>
    <n v="0"/>
    <n v="0"/>
    <n v="800224436"/>
    <n v="0"/>
    <n v="0"/>
    <n v="0"/>
    <n v="3483412"/>
    <n v="0"/>
    <n v="0"/>
  </r>
  <r>
    <n v="41"/>
    <n v="9289"/>
    <s v="FC9289"/>
    <n v="33042"/>
    <s v="CAMILO ESTEBAN OCHOA PEÑA  "/>
    <s v="CC 1144052527 "/>
    <n v="261299"/>
    <d v="2017-04-05T00:00:00"/>
    <x v="33"/>
    <n v="2375159"/>
    <n v="2375159"/>
    <n v="2028412"/>
    <s v="Objeción causal prescripción ...........| (Codigo Proc) : 21701 (Nombre Proc) : CRÁNEO SIMPLE (Tipo Glosa April) :Pert. médica (Observacion Glosa) : NO SE RECONOCE 21701 NO PERTINENTE, SIN EVIDENCIA DE COMPROMISO NEUROLÓGICO ||| (Codigo Proc) : 21708 (Nombre Proc) : COLUMNA CERVICAL, DORSAL O LUMBAR (HASTA TRES ESPACIOS) (Tipo Glosa April) :Pert. médica (Observacion Glosa) : NO SE RECONOCE 21708 TENIENDO EN CUENTA QUE NO HAY SOPORTE DE IMÁGENES DIAGNOSTICAS BÁSICAS PREVIAS QUE REQUIERAN ESTUDIOS MAS ESPECIALIZADOS. ||| (Codigo Proc) : 21709 (Nombre Proc) : COLUMNA CERVICAL, DORSAL O LUMBAR (ESPACIO ADICIONAL) (Tipo Glosa April) :Pert. médica (Observacion Glosa) : NO SE RECONOCE 21709 TENIENDO EN CUENTA QUE NO HAY SOPORTE DE IMÁGENES DIAGNOSTICAS BÁSICAS PREVIAS QUE REQUIERAN ESTUDIOS MAS ESPECIALIZADOS. ||| (Codigo Proc) : 77701 (Nombre Proc) : MEDICAMENTOS (Tipo Glosa April) :Varios (Observacion Glosa) : ||"/>
    <n v="12"/>
    <x v="0"/>
    <s v="Pendiente de recibir Informacion."/>
    <s v="MED"/>
    <d v="2017-04-24T00:00:00"/>
    <n v="346747"/>
    <n v="0"/>
    <n v="0"/>
    <n v="800224156"/>
    <n v="0"/>
    <n v="0"/>
    <n v="0"/>
    <n v="2028412"/>
    <n v="0"/>
    <n v="0"/>
  </r>
  <r>
    <n v="42"/>
    <n v="18047"/>
    <s v="FC18047"/>
    <n v="30103"/>
    <s v="CRISTHIAM  GRANOBLES HERNANDEZ  "/>
    <s v="CC 16940121 "/>
    <n v="285340"/>
    <d v="2017-08-02T00:00:00"/>
    <x v="34"/>
    <n v="1713288"/>
    <n v="1713288"/>
    <n v="845900"/>
    <s v="Objeción causal prescripción ...........| (Codigo Proc) : 31301 (Nombre Proc) : ARTICULACIONES: PIE Y CUELLO DEL PIE, RODILLA, CADERA, CODO, HOMBRO, TEMPORO MANDIBULAR (Tipo Glosa April) :Pert. médica (Observacion Glosa) : NO SE RECONOCE 31301 NO PERTINENTE YA QUE PRESENTA SIGNOS DE INESTABILIDAD ARTICULAR QUE SOPORTEN LA SOLICITUD.||"/>
    <n v="12"/>
    <x v="0"/>
    <s v="Pendiente de recibir Informacion."/>
    <s v="MED"/>
    <d v="2017-10-31T00:00:00"/>
    <n v="867388"/>
    <n v="0"/>
    <n v="0"/>
    <n v="800246762"/>
    <n v="0"/>
    <n v="0"/>
    <n v="0"/>
    <n v="845900"/>
    <n v="0"/>
    <n v="0"/>
  </r>
  <r>
    <n v="43"/>
    <n v="16735"/>
    <s v="FC16735"/>
    <n v="31248"/>
    <s v="JOSE ELMER GARCIA CASTAÑEDA  "/>
    <s v="CC 4403274 "/>
    <n v="66568"/>
    <d v="2017-08-02T00:00:00"/>
    <x v="35"/>
    <n v="932303"/>
    <n v="932303"/>
    <n v="457644"/>
    <s v="Objeción causal prescripción ...........| (Codigo Proc) : 21701 (Nombre Proc) : CRÁNEO SIMPLE (Tipo Glosa April) :Pert. médica (Observacion Glosa) : NO SE RECONOCE, POR NO PERTINENTE PARA DESCARTAR LESIONES OCASIONADAS EN EL ACCIDENTE DE TRANSITO, SIN DETERIORO NEUROLOGICO, PERDIDA DEL CONOCIMIENTO, NI CEFALEA INTENSA||| (Codigo Proc) : 77702 (Nombre Proc) : SUMINISTROS (Tipo Glosa April) :Pert. médica (Observacion Glosa) : NO SE RECONCOE,1 CATETER NO PERTINENTE DE ACUERDO A ESTANCIA  NO SE RECONCOE EQUIPO DE EXTENSION NO SE JUSTIFICA SU COBRO  NO SE RECONOCE COLLAR BLANDO, COLLAR PHILADELFIA NO SE EVIDNECIA SOPORTE DE SU USO POR MANEJO AMBULATORIO  ||"/>
    <n v="12"/>
    <x v="0"/>
    <s v="Pendiente de recibir Informacion."/>
    <s v="MED"/>
    <d v="2017-09-12T00:00:00"/>
    <n v="412769"/>
    <n v="0"/>
    <n v="0"/>
    <n v="800240247"/>
    <n v="0"/>
    <n v="0"/>
    <n v="61890"/>
    <n v="457644"/>
    <n v="0"/>
    <n v="0"/>
  </r>
  <r>
    <n v="44"/>
    <n v="19469"/>
    <s v="FC19469"/>
    <n v="33123"/>
    <s v="JONATHAN  RODRIGUEZ CAMACHO"/>
    <s v="CC 1130597627 "/>
    <n v="334440"/>
    <d v="2017-08-02T00:00:00"/>
    <x v="36"/>
    <n v="2291874"/>
    <n v="2291874"/>
    <n v="597300"/>
    <s v="Objeción causal prescripción ...........| (Codigo Proc) : 21722 (Nombre Proc) : RECONSTRUCCIÓN TRIDIMENSIONAL, AGREGAR AL COSTO DEL EXAMEN: (Tipo Glosa April) :Pert. médica (Observacion Glosa) : NO SE RECONOCE (1) 21722 RECONSTRUCCION DE RODILLA, ESTUDIO QUE REQUIERE INDICACION DE PLANEACION QUIRURGICA, MANEJO NO ESTABLECIDO EN ESTE CASO ||"/>
    <n v="12"/>
    <x v="0"/>
    <s v="Pendiente de recibir Informacion."/>
    <s v="MED"/>
    <d v="2017-09-12T00:00:00"/>
    <n v="1694574"/>
    <n v="0"/>
    <n v="0"/>
    <n v="800240247"/>
    <n v="0"/>
    <n v="0"/>
    <n v="0"/>
    <n v="597300"/>
    <n v="0"/>
    <n v="0"/>
  </r>
  <r>
    <n v="45"/>
    <n v="14351"/>
    <s v="FC14351"/>
    <n v="30105"/>
    <s v="MARTINEZ VELEZ  DORA YANIR"/>
    <s v="CC 29504313 "/>
    <n v="269022"/>
    <d v="2017-08-02T00:00:00"/>
    <x v="37"/>
    <n v="1036427"/>
    <n v="1036427"/>
    <n v="778192"/>
    <s v="Objeción causal prescripción ...........| (Codigo Proc) : 21101 (Nombre Proc) : MANO, DEDOS, PUÑO (MUÑECA), CODO, PIE,  CLAVÍCULA, ANTEBRAZO, CUELLO DE PIE  (TOBILLO), EDAD ÓSEA (CARPOGRAMA), CALCÁNEO (Tipo Glosa April) :Pert. médica (Observacion Glosa) : NO SE RECONOCE, 1 NO PERTINENTE SU REALIZACIÓN TENIENDO EN CUENTA HALLAZGOS CLÍNICOS ||| (Codigo Proc) : 21102 (Nombre Proc) : BRAZO, PIERNA, RODILLA, FÉMUR, HOMBRO, OMOPLATO (Tipo Glosa April) :Pert. médica (Observacion Glosa) : NO SE RECONOCE, 1. 21102 NO PERTINENTE SU REALIZACIÓN TENIENDO EN CUENTA HALLAZGOS CLÍNICOS ||| (Codigo Proc) : 77701 (Nombre Proc) : MEDICAMENTOS (Tipo Glosa April) :Varios (Observacion Glosa) : NO SE RECONOCE, NO JUSTIFICADA SU ADMINISTRACIÓN PARA MANEJO DE LESIONES SECUNDARIAS AL ACCIDENTE.||"/>
    <n v="12"/>
    <x v="0"/>
    <s v="Pendiente de recibir Informacion."/>
    <s v="MED"/>
    <d v="2017-11-08T00:00:00"/>
    <n v="258235"/>
    <n v="0"/>
    <n v="0"/>
    <n v="800248366"/>
    <n v="0"/>
    <n v="0"/>
    <n v="0"/>
    <n v="778192"/>
    <n v="0"/>
    <n v="0"/>
  </r>
  <r>
    <n v="46"/>
    <n v="10224"/>
    <s v="FC10224"/>
    <n v="33021"/>
    <s v="AMPARO  PEÑALOSA SANCHEZ"/>
    <s v="CC 29113021 "/>
    <n v="213954"/>
    <d v="2017-08-02T00:00:00"/>
    <x v="38"/>
    <n v="2104025"/>
    <n v="2104025"/>
    <n v="1831382"/>
    <s v="Objeción causal prescripción ...........| (Codigo Proc) : 21101 (Nombre Proc) : MANO, DEDOS, PUÑO (MUÑECA), CODO, PIE,  CLAVÍCULA, ANTEBRAZO, CUELLO DE PIE  (TOBILLO), EDAD ÓSEA (CARPOGRAMA), CALCÁNEO (Tipo Glosa April) :Pert. médica (Observacion Glosa) : NO SE RECONOCE (1) 21101 RAYOS X DE ANTEBRAZO NO PERTINENTE SU REALIZACIÓN TENIENDO EN CUENTA HALLAZGOS CLÍNICOS SOPORTADOS EN HISTORIA.||| (Codigo Proc) : 21102 (Nombre Proc) : BRAZO, PIERNA, RODILLA, FÉMUR, HOMBRO, OMOPLATO (Tipo Glosa April) :Pert. médica (Observacion Glosa) : NO SE RECONOCE (1) 21102 RAYOS X DE PIERNA  NO PERTINENTE SU REALIZACIÓN TENIENDO EN CUENTA HALLAZGOS CLÍNICOS SOPORTADOS EN HISTORIA.||| (Codigo Proc) : 21708 (Nombre Proc) : COLUMNA CERVICAL, DORSAL O LUMBAR (HASTA TRES ESPACIOS) (Tipo Glosa April) :Pert. médica (Observacion Glosa) : NO SE RECONOCENO PERTINENTE SU REALIZACIÓN TENIENDO EN CUENTA HALLAZGOS CLÍNICOS SOPORTADOS EN HISTORIA DONDE NO HAY EVIDENCIA DE LESIÓN A ESTE NIVEL QUE JUSTIFIQUE LA TOMA DE LA TOMOGRAFÍA.||| (Codigo Proc) : 21709 (Nombre Proc) : COLUMNA CERVICAL, DORSAL O LUMBAR (ESPACIO ADICIONAL) (Tipo Glosa April) :Pert. médica (Observacion Glosa) : NO SE RECONOCE NO PERTINENTE SU REALIZACIÓN TENIENDO EN CUENTA HALLAZGOS CLÍNICOS SOPORTADOS EN HISTORIA DONDE NO HAY EVIDENCIA DE LESIÓN A ESTE NIVEL QUE JUSTIFIQUE LA TOMA DE LA TOMOGRAFÍA.||| (Codigo Proc) : 77701 (Nombre Proc) : MEDICAMENTOS (Tipo Glosa April) :Varios (Observacion Glosa) : ||"/>
    <n v="12"/>
    <x v="0"/>
    <s v="Pendiente de recibir Informacion."/>
    <s v="MED"/>
    <d v="2017-11-08T00:00:00"/>
    <n v="272643"/>
    <n v="0"/>
    <n v="0"/>
    <n v="800248366"/>
    <n v="0"/>
    <n v="0"/>
    <n v="0"/>
    <n v="1831382"/>
    <n v="0"/>
    <n v="0"/>
  </r>
  <r>
    <n v="47"/>
    <n v="15102"/>
    <s v="FC15102"/>
    <n v="30257"/>
    <s v="RAMOS RAMOS OSCAR EDUARDO"/>
    <s v="CC 1062275300 "/>
    <n v="212058"/>
    <d v="2017-08-02T00:00:00"/>
    <x v="39"/>
    <n v="19004632"/>
    <n v="19004632"/>
    <n v="140697"/>
    <s v="Objeción causal prescripción ...........| (Codigo Proc) : 77702 (Nombre Proc) : SUMINISTROS (Tipo Glosa April) :Tarifa SOAT (Observacion Glosa) : NO SE RECONOCE NOVOSYN (3) NO FACTURABLE INCLUÍDO EN MATERIAL QUIRURGICO||"/>
    <n v="12"/>
    <x v="0"/>
    <s v="Pendiente de recibir Informacion."/>
    <s v="MED"/>
    <d v="2017-09-13T00:00:00"/>
    <n v="18863935"/>
    <n v="0"/>
    <n v="0"/>
    <n v="800239885"/>
    <n v="0"/>
    <n v="0"/>
    <n v="0"/>
    <n v="140697"/>
    <n v="0"/>
    <n v="0"/>
  </r>
  <r>
    <n v="48"/>
    <n v="25961"/>
    <s v="FC25961"/>
    <n v="33203"/>
    <s v="MARLYN AYDEE NOMELIN FERNANDEZ  "/>
    <s v="CC 38557211 "/>
    <n v="261372"/>
    <d v="2017-09-04T00:00:00"/>
    <x v="40"/>
    <n v="460116"/>
    <n v="460116"/>
    <n v="230900"/>
    <s v="Objeción causal prescripción ...........| (Codigo Proc) : 21102 (Nombre Proc) : BRAZO, PIERNA, RODILLA, FÉMUR, HOMBRO, OMOPLATO (Tipo Glosa April) :Pert. médica (Observacion Glosa) : NO SE RECONOCE 2-21102 POR NO PERTINENTE PARA EL MANEJO DE LAS LESIONES OCASIONADAS EN EL ACCIDENTE DE TRANSITO ||| (Codigo Proc) : 38925 (Nombre Proc) : SALA DE OBSERVACIÓN (Tipo Glosa April) :Pert. médica (Observacion Glosa) : NO SE RECONOCE SALA DE OBSERVACION NO PERTINENTE PARA EL MANEJO DE LESIONES Y TIEMPO DE ESTANCIA INTRAHOSPITALARIO ||| (Codigo Proc) : 77701 (Nombre Proc) : MEDICAMENTOS (Tipo Glosa April) :Varios (Observacion Glosa) : ||"/>
    <n v="12"/>
    <x v="0"/>
    <s v="Pendiente de recibir Informacion."/>
    <s v="MED"/>
    <d v="2018-01-30T00:00:00"/>
    <n v="229216"/>
    <n v="0"/>
    <n v="0"/>
    <n v="800258896"/>
    <n v="0"/>
    <n v="0"/>
    <n v="0"/>
    <n v="230900"/>
    <n v="0"/>
    <n v="0"/>
  </r>
  <r>
    <n v="49"/>
    <n v="23969"/>
    <s v="FC23969"/>
    <n v="33188"/>
    <s v="RICHARD  MERCADO GAVIRIA  "/>
    <s v="CC 14675887 "/>
    <n v="239375"/>
    <d v="2017-09-04T00:00:00"/>
    <x v="11"/>
    <n v="342399"/>
    <n v="342399"/>
    <n v="226470"/>
    <s v="Objeción causal prescripción ...........| (Codigo Proc) : 38925 (Nombre Proc) : SALA DE OBSERVACIÓN (Tipo Glosa April) :Pert. médica (Observacion Glosa) : NO SE RECONOCE SALA DE OBSERVACION NO PERTINENTE PARA EL MANEJO DE LESIONES Y TIEMPO DE ESTANCIA INTRAHOSPITALARIO ||| (Codigo Proc) : 77701 (Nombre Proc) : MEDICAMENTOS (Tipo Glosa April) :Varios (Observacion Glosa) : ||"/>
    <n v="12"/>
    <x v="0"/>
    <s v="Pendiente de recibir Informacion."/>
    <s v="MED"/>
    <d v="2018-01-30T00:00:00"/>
    <n v="115929"/>
    <n v="0"/>
    <n v="0"/>
    <n v="800258896"/>
    <n v="0"/>
    <n v="0"/>
    <n v="0"/>
    <n v="226470"/>
    <n v="0"/>
    <n v="0"/>
  </r>
  <r>
    <n v="50"/>
    <n v="24361"/>
    <s v="FC24361"/>
    <n v="30529"/>
    <s v="JUAN SEBASTIAN SALAZAR RICARDO  "/>
    <s v="CC 1144190797 "/>
    <n v="337789"/>
    <d v="2017-09-04T00:00:00"/>
    <x v="41"/>
    <n v="183541"/>
    <n v="183541"/>
    <n v="28650"/>
    <s v="Objeción causal prescripción ...........| (Codigo Proc) : 19304 (Nombre Proc) : CUADRO HEMÁTICO O HEMOGRAMA HEMATOCRITO Y LEUCOGRAMA (Tipo Glosa April) :Pert. médica (Observacion Glosa) : NO PERTINENTE PARA LESIONES OCASIONADAS POR EL ACCIDENTE DE TRANSITO.||| (Codigo Proc) : 77702 (Nombre Proc) : SUMINISTROS (Tipo Glosa April) :Pert. médica (Observacion Glosa) : NO SE RECONOCE, 1. EQUIPO BURETROL NO PERTINENTE DE ACUERDO A ESTANCIA||"/>
    <n v="12"/>
    <x v="0"/>
    <s v="Pendiente de recibir Informacion."/>
    <s v="MED"/>
    <d v="2018-01-30T00:00:00"/>
    <n v="154891"/>
    <n v="0"/>
    <n v="0"/>
    <n v="800258896"/>
    <n v="0"/>
    <n v="0"/>
    <n v="0"/>
    <n v="28650"/>
    <n v="0"/>
    <n v="0"/>
  </r>
  <r>
    <n v="51"/>
    <n v="22455"/>
    <s v="FC22455"/>
    <n v="30529"/>
    <s v="JUAN SEBASTIAN SALAZAR RICARDO  "/>
    <s v="CC 1144190797 "/>
    <n v="337789"/>
    <d v="2017-09-04T00:00:00"/>
    <x v="42"/>
    <n v="1006436"/>
    <n v="1006436"/>
    <n v="375500"/>
    <s v="Objeción causal prescripción ...........| (Codigo Proc) : 21106 (Nombre Proc) : COMPARATIVAS DE LAS REGIONES ANTERIORES| AL  VALOR DE LA REGIÓN AGREGAR: (Tipo Glosa April) :Pert. médica (Observacion Glosa) : NO SE RECONOCE PROYECCION COMPARATIVA. EL TRAUMA REFERIDO ES EN CADERA DERECHA POR TANTO NO HAY LUGAR A REAL||| (Codigo Proc) : 21716 (Nombre Proc) : EXTREMIDADES Y ARTICULACIONES (Tipo Glosa April) :Pert. médica (Observacion Glosa) : NO SE RECONOCE TAC DE RODILLA NO PERTINENTE NO ESTA INDICADO TOMA DE TAC, EL REPORTE EN LA RADIOGRAFIA INICIAL ES NORMAL. ||| (Codigo Proc) : 77702 (Nombre Proc) : SUMINISTROS (Tipo Glosa April) :Soportes Médicos (Observacion Glosa) : NO SE RECONOCE INMOVILZIADOR DE RODILLA SIN EVIDENCIA DE FIRMA DE RECIBIDO DEL PACIENTE||| (Codigo Proc) : 21106 (Nombre Proc) : COMPARATIVAS DE LAS REGIONES ANTERIORES| AL  VALOR DE LA REGIÓN AGREGAR: (Tipo Glosa April) :Pert. médica (Observacion Glosa) : SE RATIFICA OBJECION PARCIAL POR PROYECCION COMPARATIVA. EL TRAUMA REFERIDO ES EN CADERA DERECHA POR TANTO NO HAY LUGAR A REAL||| (Codigo Proc) : 21716 (Nombre Proc) : EXTREMIDADES Y ARTICULACIONES (Tipo Glosa April) :Pert. médica (Observacion Glosa) : SE RATIFICA OBJECION PARCIAL POR TAC DE RODILLA NO PERTINENTE NO ESTA INDICADO TOMA DE TAC, EL REPORTE EN LA RADIOGRAFIA INICIAL ES NORMAL. ||"/>
    <n v="12"/>
    <x v="0"/>
    <s v="Pendiente de recibir Informacion."/>
    <s v="MED"/>
    <s v="05/07/2018-29/09/2017"/>
    <n v="630936"/>
    <n v="0"/>
    <n v="0"/>
    <s v="800242532/800278746"/>
    <n v="0"/>
    <n v="0"/>
    <n v="0"/>
    <n v="375500"/>
    <n v="0"/>
    <n v="0"/>
  </r>
  <r>
    <n v="52"/>
    <n v="22833"/>
    <s v="FC22833"/>
    <n v="30104"/>
    <s v="KELIN MELITZA CASTILLO RODRIGUEZ  "/>
    <s v="CC 1192792675 "/>
    <n v="277507"/>
    <d v="2017-09-04T00:00:00"/>
    <x v="43"/>
    <n v="264682"/>
    <n v="264682"/>
    <n v="88500"/>
    <s v="Objeción causal prescripción ...........| (Codigo Proc) : 38935 (Nombre Proc) : SALA DE OBSERVACIÓN (Tipo Glosa April) :Pert. médica (Observacion Glosa) : NO SE RECONOCE NO PERTINENTE SEGUN TIEMPO DE ESTANCIA INTRAHOSPITALARIA||"/>
    <n v="12"/>
    <x v="0"/>
    <s v="Pendiente de recibir Informacion."/>
    <s v="MED"/>
    <d v="2017-09-29T00:00:00"/>
    <n v="176182"/>
    <n v="0"/>
    <n v="0"/>
    <n v="800243293"/>
    <n v="0"/>
    <n v="0"/>
    <n v="0"/>
    <n v="88500"/>
    <n v="0"/>
    <n v="0"/>
  </r>
  <r>
    <n v="53"/>
    <n v="20657"/>
    <s v="FC20657"/>
    <n v="33110"/>
    <s v="YURY TATIANA ORDOÑEZ TORRES  "/>
    <s v="CC 1006034068 "/>
    <n v="355813"/>
    <d v="2017-09-04T00:00:00"/>
    <x v="44"/>
    <n v="364663"/>
    <n v="364663"/>
    <n v="156870"/>
    <s v="Objeción causal prescripción ...........| (Codigo Proc) : 77701 (Nombre Proc) : MEDICAMENTOS (Tipo Glosa April) :Varios (Observacion Glosa) : ||"/>
    <n v="12"/>
    <x v="0"/>
    <s v="Pendiente de recibir Informacion."/>
    <s v="MED"/>
    <d v="2017-09-29T00:00:00"/>
    <n v="207793"/>
    <n v="0"/>
    <n v="0"/>
    <n v="800243293"/>
    <n v="0"/>
    <n v="0"/>
    <n v="0"/>
    <n v="156870"/>
    <n v="0"/>
    <n v="0"/>
  </r>
  <r>
    <n v="54"/>
    <n v="13829"/>
    <s v="FC13829"/>
    <n v="30297"/>
    <s v="CARLOS MARIO CHARRY CASTRO  "/>
    <s v="CC 1107101981 "/>
    <n v="197326"/>
    <d v="2017-09-04T00:00:00"/>
    <x v="45"/>
    <n v="866311"/>
    <n v="866311"/>
    <n v="24300"/>
    <s v="Objeción causal prescripción ...........| (Codigo Proc) : 21106 (Nombre Proc) : COMPARATIVAS DE LAS REGIONES ANTERIORES| AL  VALOR DE LA REGIÓN AGREGAR: (Tipo Glosa April) :Pert. médica (Observacion Glosa) : NO SE RECONOCE 21106 NO9 PERTINNETE DE ACUERDO A LAS LESIONES E IMAGENES DIAGNOSTICAS FACTURADAS||"/>
    <n v="12"/>
    <x v="0"/>
    <s v="Pendiente de recibir Informacion."/>
    <s v="MED"/>
    <d v="2018-01-30T00:00:00"/>
    <n v="842011"/>
    <n v="0"/>
    <n v="0"/>
    <n v="800258896"/>
    <n v="0"/>
    <n v="0"/>
    <n v="0"/>
    <n v="24300"/>
    <n v="0"/>
    <n v="0"/>
  </r>
  <r>
    <n v="55"/>
    <n v="2965"/>
    <s v="FC2965"/>
    <n v="32862"/>
    <s v="ERIK DANIEL PARADA TORRES  "/>
    <s v="CC 1233494734 "/>
    <n v="193107"/>
    <d v="2016-12-14T00:00:00"/>
    <x v="46"/>
    <n v="2563781"/>
    <n v="2563781"/>
    <n v="1525422"/>
    <s v="Objeción causal prescripción ...........| (Codigo Proc) : 21102 (Nombre Proc) : BRAZO, PIERNA, RODILLA, FÉMUR, HOMBRO, OMOPLATO (Tipo Glosa April) :Soportes Médicos (Observacion Glosa) : SE DESCUENTA EL 25% POR NO APORTAR LECTURA DE RX POR PARTE DEL MEDICO RADIOLOGO CON FIRMA Y SELLO DEL PROFESIONAL||| (Codigo Proc) : 21706 (Nombre Proc) : SENOS PARANASALES O RINOFARINGE (INCLUYE CORTES AXIALES Y CORONALES) (Tipo Glosa April) :Pert. médica (Observacion Glosa) :  NO SE RECONOCE  21706, NO PERTINENTE, SIN ESTUDIO DE LESIÓN OSEA PREVIA QUE AMERITE TOMA DE TAC.  ||| (Codigo Proc) : 21708 (Nombre Proc) : COLUMNA CERVICAL, DORSAL O LUMBAR (HASTA TRES ESPACIOS) (Tipo Glosa April) :Pert. médica (Observacion Glosa) :  NO SE RECONOCE 21708 NO PERTINENTE, SIN ESTUDIO DE LESIÓN OSEA PREVIA QUE AMERITE TOMA DE TAC.  ||| (Codigo Proc) : 21709 (Nombre Proc) : COLUMNA CERVICAL, DORSAL O LUMBAR (ESPACIO ADICIONAL) (Tipo Glosa April) :Pert. médica (Observacion Glosa) :  NO SE RECONOCE 21709 NO PERTINENTE, SIN ESTUDIO DE LESIÓN OSEA PREVIA QUE AMERITE TOMA DE TAC.  ||| (Codigo Proc) : 77701 (Nombre Proc) : MEDICAMENTOS (Tipo Glosa April) :Varios (Observacion Glosa) : NO SE RECONOCE EQUIMOSYN, NO PERTINENTE, YA ESTA EN TRATAMIENTO CON SCARE CREMA, ADEMÁS PRODUCTO SIN REGISTRO INVIMA SEGÚN PAGINA DE INVIMA. ||| (Codigo Proc) : 21706 (Nombre Proc) : SENOS PARANASALES O RINOFARINGE (INCLUYE CORTES AXIALES Y CORONALES) (Tipo Glosa April) :Pert. médica (Observacion Glosa) : SE RATIFICA GLOSA, NO PERTINENTE, SIN ESTUDIO DE LESIÓN OSEA PREVIA QUE AMERITE TOMA DE TAC. ||| (Codigo Proc) : 21708 (Nombre Proc) : COLUMNA CERVICAL, DORSAL O LUMBAR (HASTA TRES ESPACIOS) (Tipo Glosa April) :Pert. médica (Observacion Glosa) : SE RATIFICA GLOSA, NO PERTINENTE, SIN ESTUDIO DE LESIÓN OSEA PREVIA QUE AMERITE TOMA DE TAC. ||| (Codigo Proc) : 21709 (Nombre Proc) : COLUMNA CERVICAL, DORSAL O LUMBAR (ESPACIO ADICIONAL) (Tipo Glosa April) :Pert. médica (Observacion Glosa) : SE RATIFICA GLOSA, NO PERTINENTE, SIN ESTUDIO DE LESIÓN OSEA PREVIA QUE AMERITE TOMA DE TAC. ||| (Codigo Proc) : 77701 (Nombre Proc) : MEDICAMENTOS (Tipo Glosa April) :Pert. médica (Observacion Glosa) : SE RATIFICA GLOSA POR EQUIMOSYN, NO PERTINENTE, YA ESTA EN TRATAMIENTO CON SCARE CREMA, ADEMÁS PRODUCTO SIN REGISTRO INVIMA SEGÚN PAGINA DE INVIMA.||"/>
    <n v="12"/>
    <x v="0"/>
    <s v="Pendiente de recibir Informacion."/>
    <s v="MED"/>
    <s v="25/01/2017-31/08/2017"/>
    <n v="1090681"/>
    <n v="0"/>
    <n v="0"/>
    <s v="800214173/800239299"/>
    <n v="0"/>
    <n v="0"/>
    <n v="0"/>
    <n v="1473100"/>
    <n v="0"/>
    <n v="0"/>
  </r>
  <r>
    <n v="56"/>
    <n v="1830"/>
    <s v="FC1830"/>
    <n v="32864"/>
    <s v="JHOJAN MIGUEL CHAVEZ MAZUERA  "/>
    <s v="CC 6134602 "/>
    <n v="193140"/>
    <d v="2016-12-14T00:00:00"/>
    <x v="47"/>
    <n v="18391460"/>
    <n v="18391460"/>
    <n v="18391460"/>
    <s v="Objeción causal prescripción ...........| (Codigo Proc) : 77709 (Nombre Proc) : GASTOS MEDICOS (Tipo Glosa April) :Documentos incompletos (Observacion Glosa) : DOCUMENTOS INCOMPLETOS||| (Codigo Proc) : 77709 (Nombre Proc) : GASTOS MEDICOS (Tipo Glosa April) :Documentos incompletos (Observacion Glosa) : DOCUMENTOS INCOMPLETOS||"/>
    <n v="12"/>
    <x v="0"/>
    <s v="Pendiente de recibir Informacion."/>
    <s v="MED"/>
    <s v=""/>
    <n v="0"/>
    <n v="0"/>
    <n v="0"/>
    <n v="0"/>
    <n v="0"/>
    <n v="0"/>
    <n v="0"/>
    <n v="18391460"/>
    <n v="0"/>
    <n v="0"/>
  </r>
  <r>
    <n v="57"/>
    <n v="6258"/>
    <s v="FC6258"/>
    <n v="32419"/>
    <s v="ROSA ANGELICA ZAPATA TRUJILLO  "/>
    <s v="TI 98092763498 "/>
    <n v="116313"/>
    <d v="2017-01-24T00:00:00"/>
    <x v="4"/>
    <n v="790600"/>
    <n v="790600"/>
    <n v="790600"/>
    <s v="Objeción causal prescripción ...........| (Codigo Proc) : 77709 (Nombre Proc) : GASTOS MEDICOS (Tipo Glosa April) :Pertinencia Medica (Observacion Glosa) : SE OBJETA LA TOTALIDAD DE LA CUENTA RESONANCIA DE CADERA IZQUIERDA, DE ACUERDO CON HISTORIA CLINICA INICIAL DE URGENCIAS NO PRESENTA LESIONES TRAUMATICAS AGUDAS A ESTE NIVEL QUE AMERITEN ESTUDIO||| (Codigo Proc) : 77709 (Nombre Proc) : GASTOS MEDICOS (Tipo Glosa April) :Pertinencia Medica (Observacion Glosa) : SE OBJETA LA TOTALIDAD DE LA CUENTA RESONANCIA DE CADERA IZQUIERDA, DE ACUERDO CON HISTORIA CLINICA INICIAL DE URGENCIAS NO PRESENTA LESIONES TRAUMATICAS AGUDAS A ESTE NIVEL QUE AMERITEN ESTUDIO||"/>
    <n v="12"/>
    <x v="0"/>
    <s v="Pendiente de recibir Informacion."/>
    <s v="MED"/>
    <s v=""/>
    <n v="0"/>
    <n v="0"/>
    <n v="0"/>
    <n v="0"/>
    <n v="0"/>
    <n v="0"/>
    <n v="0"/>
    <n v="790600"/>
    <n v="0"/>
    <n v="0"/>
  </r>
  <r>
    <n v="58"/>
    <n v="15484"/>
    <s v="FC15484"/>
    <n v="30293"/>
    <s v="ARIAS QUINTERO JUAN MANUEL"/>
    <s v="CC 1107091761 "/>
    <n v="226120"/>
    <d v="2017-09-04T00:00:00"/>
    <x v="48"/>
    <n v="48400"/>
    <n v="48400"/>
    <n v="48400"/>
    <s v="Objeción causal prescripción ...........Respuesta Glosa: ocediel - 28/04/2021| Se reitera objeción DOCUMENTOS INCOMPLETOS, adicional reclamación con prescripción.||| (Codigo Proc) : 77709 (Nombre Proc) : GASTOS MEDICOS (Tipo Glosa April) :Documentos incompletos (Observacion Glosa) : DOCUMENTOS INCOMPLETOS||Respuesta Glosa: ocediel - 28/04/2021| Se reitera objeción DOCUMENTOS INCOMPLETOS, adicional reclamación con prescripción.||Respuesta Glosa: ywilches - 07/03/2021| Se reitera objeción DOCUMENTOS INCOMPLETOS||"/>
    <n v="12"/>
    <x v="0"/>
    <s v="Pendiente de recibir Informacion."/>
    <s v="MED"/>
    <s v=""/>
    <n v="0"/>
    <n v="0"/>
    <n v="0"/>
    <n v="0"/>
    <n v="0"/>
    <n v="0"/>
    <n v="0"/>
    <n v="48400"/>
    <n v="0"/>
    <n v="0"/>
  </r>
  <r>
    <n v="59"/>
    <n v="20567"/>
    <s v="FC20567"/>
    <n v="30286"/>
    <s v="CASSO FINDO JESUS ALBERTO"/>
    <s v="CC 10494180 "/>
    <n v="226077"/>
    <d v="2017-08-02T00:00:00"/>
    <x v="44"/>
    <n v="1749166"/>
    <n v="1749166"/>
    <n v="1749166"/>
    <s v="Objeción causal prescripción ...........Respuesta Glosa: ywilches - 01/06/2022| Se reitera objeción de glosa ,no hay cambio de opinión en esta revisión .Además se informa de la preescripción de términos superior a dos años||| (Codigo Proc) : 77709 (Nombre Proc) : GASTOS MEDICOS (Tipo Glosa April) :No cubierto SOAT (Observacion Glosa) : SE OBJETA POR NO CUBIERTO SOAT,TENIENDO EN CUENTA AUDITORIA INTERNA REALIZADA POR LA ASEGURADORA EN LA CUAL SE CONFIRMA QUE EL VEHÍCULO DE PLACAS QQF51A NO ESTUVO INVOLUCRADO, QUE EL CASO EN REFERENCIA HACE PARTE DE UNA PÓLIZA PRESTADA ||Respuesta Glosa: axmoreno - 11/03/2021| Se sostiene objecion de glosa ,no hay cambio de opinion en esta revisión .Además se informa de la preescripción de términos superior a dos años||Respuesta Glosa: ywilches - 01/06/2022| Se reitera objeción de glosa ,no hay cambio de opinión en esta revisión .Además se informa de la preescripción de términos superior a dos años||Respuesta Glosa: ywilches - 04/04/2022| Se reitera objeción de glosa ,no hay cambio de opinión en esta revisión .Además se informa de la preescripción de términos superior a dos años||Respuesta Glosa: ywilches - 11/05/2022|  Se reitera objeción de glosa ,no hay cambio de opinión en esta revisión .Además se informa de la preescripción de términos superior a dos años||"/>
    <n v="12"/>
    <x v="0"/>
    <s v="Pendiente de recibir Informacion."/>
    <s v="MED"/>
    <s v=""/>
    <n v="0"/>
    <n v="0"/>
    <n v="0"/>
    <n v="0"/>
    <n v="0"/>
    <n v="0"/>
    <n v="0"/>
    <n v="1749166"/>
    <n v="0"/>
    <n v="0"/>
  </r>
  <r>
    <n v="60"/>
    <n v="17450"/>
    <s v="FC17450"/>
    <n v="30275"/>
    <s v="ELMER ALEXIS GRISALES ZAPATA  "/>
    <s v="CC 1112477430 "/>
    <n v="304355"/>
    <d v="2017-09-04T00:00:00"/>
    <x v="49"/>
    <n v="18132492"/>
    <n v="18132492"/>
    <n v="1676782"/>
    <s v="Objeción causal prescripción ...........| (Codigo Proc) : 14163 (Nombre Proc) : REDUCCIÓN ABIERTA FRACTURA FALANGES MANO (UNA A DOS) (Tipo Glosa April) :Pert. médica (Observacion Glosa) : NO SE RECONOCE 14163 INHERENTE A APLICACIÓN DE TUTOR.||| (Codigo Proc) : 14173 (Nombre Proc) : REDUCCIÓN ABIERTA LUXACIÓN METACARPOFALÁNGICA  (UNA A DOS) (Tipo Glosa April) :Pert. médica (Observacion Glosa) : NO SE RECONOCE 14173 NO PERTINENTE DE ACUERDO A REPORTE DE IMÁGENES, ADEMÁS SE REALIZÓ APLICACIÓN DE TUTOR Y ESTARÍA INCLUÍDO EN ESTE PROCEDIMIENTO. ||| (Codigo Proc) : 14303 (Nombre Proc) : CAPSULOTOMÍA INTERFALÁNGICAS (UNA A DOS) (Tipo Glosa April) :Tarifa SOAT (Observacion Glosa) : NO SE RECONOCE 14303 NO PERTINENTE YA QUE CORRESPONDE A VÍA DE ACCESO NO FACTURABLE (ARTÍCULO 68 DECRETO 2423).||| (Codigo Proc) : 39107 (Nombre Proc) : SERVICIOS PROFESIONALES DEL ANESTESIÓLOGO GRUPO 09 (Tipo Glosa April) :Tarifa SOAT (Observacion Glosa) : NO SE RECONOCE 14303 NO PERTINENTE YA QUE CORRESPONDE A VÍA DE ACCESO NO FACTURABLE (ARTÍCULO 68 DECRETO 2423).||| (Codigo Proc) : 39108 (Nombre Proc) : SERVICIOS PROFESIONALES DEL ANESTESIÓLOGO GRUPO 10 (Tipo Glosa April) :Pert. médica (Observacion Glosa) : NO SE RECONOCE 14163 INHERENTE A APLICACIÓN DE TUTOR.||| (Codigo Proc) : 39120 (Nombre Proc) : SERVICIOS PROFESIONALES DE AYUDANTÍA QUIRÚRGICA GRUPO  09 (Tipo Glosa April) :Tarifa SOAT (Observacion Glosa) : NO SE RECONOCE 14303 NO PERTINENTE YA QUE CORRESPONDE A VÍA DE ACCESO NO FACTURABLE (ARTÍCULO 68 DECRETO 2423).||| (Codigo Proc) : 39121 (Nombre Proc) : SERVICIOS PROFESIONALES DE AYUDANTÍA QUIRÚRGICA GRUPO  10 (Tipo Glosa April) :Pert. médica (Observacion Glosa) : NO SE RECONOCE 14163 INHERENTE A APLICACIÓN DE TUTOR.||| (Codigo Proc) : 77701 (Nombre Proc) : MEDICAMENTOS (Tipo Glosa April) :Varios (Observacion Glosa) : ||"/>
    <n v="12"/>
    <x v="0"/>
    <s v="Pendiente de recibir Informacion."/>
    <s v="MED"/>
    <d v="2017-09-27T00:00:00"/>
    <n v="16455710"/>
    <n v="0"/>
    <n v="0"/>
    <n v="800243788"/>
    <n v="0"/>
    <n v="0"/>
    <n v="0"/>
    <n v="1676782"/>
    <n v="0"/>
    <n v="0"/>
  </r>
  <r>
    <n v="61"/>
    <n v="21067"/>
    <s v="FC21067"/>
    <n v="33250"/>
    <s v="CARLOS ANDRES GONZALEZ ZULUAGA  "/>
    <s v="CC 16929492 "/>
    <n v="304375"/>
    <d v="2017-10-02T00:00:00"/>
    <x v="50"/>
    <n v="4643152"/>
    <n v="4643152"/>
    <n v="1844725"/>
    <s v="Objeción causal prescripción ...........| (Codigo Proc) : 13401 (Nombre Proc) : DRENAJE, CURETAJE, SECUESTRECTOMÍA, DE RÓTULA (Tipo Glosa April) :Pert. médica (Observacion Glosa) : NO SE RECONOCE  13401, NO PERTINENTE, EN LAVADO INICIAL NO SE DESCRIBE EXPOSICION OSEA Y EN RADIOGRAFIA TAMPOCO EXISTEN, LO DESCRITO ES INHERENTE A DESBRIDAMIENTO FACTURADO ||| (Codigo Proc) : 15142 (Nombre Proc) : COLGAJO MUSCULAR, MIOCUTÁNEO Y FASCIOCUTÁNEO (Tipo Glosa April) :Pert. médica (Observacion Glosa) : NO SE RECONOCE 15142, NO SE RECONOCE DERECHOS DE SALA NI MATERIALES PARA ESTE PROCEDIMIENTO REALIZADO POR MISMA VIA  Y MISMO CIRUJANO ||| (Codigo Proc) : 19319 (Nombre Proc) : CULTIVOS ESPECIALES PARA MICROORGANISMOS (Tipo Glosa April) :Pert. médica (Observacion Glosa) : NO SE RECONOCE 19319, NO EVIDENCIO SIGNOS CLINICOS DE SIRS QUE JUSTIFIQUEN SU TOMA ||| (Codigo Proc) : 39102 (Nombre Proc) : SERVICIOS PROFESIONALES DEL ANESTESIÓLOGO GRUPO 04 (Tipo Glosa April) :Pert. médica (Observacion Glosa) : NO SE RECONOCE  13401, NO PERTINENTE, EN LAVADO INICIAL NO SE DESCRIBE EXPOSICION OSEA Y EN RADIOGRAFIA TAMPOCO EXISTEN, LO DESCRITO ES INHERENTE A DESBRIDAMIENTO FACTURADO ||| (Codigo Proc) : 39111 (Nombre Proc) : SERVICIOS PROFESIONALES DEL ANESTESIÓLOGO GRUPO 13 (Tipo Glosa April) :Pert. médica (Observacion Glosa) : NO SE RECONOCE 15142, NO SE RECONOCE DERECHOS DE SALA NI MATERIALES PARA ESTE PROCEDIMIENTO REALIZADO POR MISMA VIA  Y MISMO CIRUJANO ||| (Codigo Proc) : 39124 (Nombre Proc) : SERVICIOS PROFESIONALES DE AYUDANTÍA QUIRÚRGICA GRUPO  13 (Tipo Glosa April) :Pert. médica (Observacion Glosa) : NO SE RECONOCE 15142, NO SE RECONOCE DERECHOS DE SALA NI MATERIALES PARA ESTE PROCEDIMIENTO REALIZADO POR MISMA VIA  Y MISMO CIRUJANO ||| (Codigo Proc) : 39215 (Nombre Proc) : DERECHOS DE SALA DE CIRUGÍA GRUPO  13 (Tipo Glosa April) :Pert. médica (Observacion Glosa) : NO SE RECONOCE 15142, NO SE RECONOCE DERECHOS DE SALA NI MATERIALES PARA ESTE PROCEDIMIENTO REALIZADO POR MISMA VIA  Y MISMO CIRUJANO ||| (Codigo Proc) : 39304 (Nombre Proc) : MATERIALES DE SUTURA,CURACIÓN, MEDICAMENTOS Y SOLUCIONES, OXÍGENO, AGENTES Y GASES ANESTÉSICOS GRUPOS  10 - 11 - 12 - 13 (Tipo Glosa April) :Pert. médica (Observacion Glosa) : NO SE RECONOCE 15142, NO SE RECONOCE DERECHOS DE SALA NI MATERIALES PARA ESTE PROCEDIMIENTO REALIZADO POR MISMA VIA  Y MISMO CIRUJANO ||| (Codigo Proc) : 77702 (Nombre Proc) : SUMINISTROS (Tipo Glosa April) :Tarifa SOAT (Observacion Glosa) : NO SE RECONOCE 2 BURETROL NO PERTINENTES PARA ESTANCIA FACTURADA -NO SE RECONOCE VENDA ELASTICA 5X5 NO FACTURABLE, INCLUIDA EN DERECHO DE SALA DE CURACIONES - ART 54 DECRETO 2423/96 ||"/>
    <n v="12"/>
    <x v="0"/>
    <s v="Pendiente de recibir Informacion."/>
    <s v="MED"/>
    <d v="2017-11-02T00:00:00"/>
    <n v="2798427"/>
    <n v="0"/>
    <n v="0"/>
    <n v="800246930"/>
    <n v="0"/>
    <n v="0"/>
    <n v="0"/>
    <n v="1844725"/>
    <n v="0"/>
    <n v="0"/>
  </r>
  <r>
    <n v="62"/>
    <n v="21920"/>
    <s v="FC21920"/>
    <n v="33085"/>
    <s v="EDINSON  GONZALEZ VALENCIA  "/>
    <s v="CC 14677845 "/>
    <n v="334439"/>
    <d v="2017-10-02T00:00:00"/>
    <x v="51"/>
    <n v="7355700"/>
    <n v="7355700"/>
    <n v="1796172"/>
    <s v="Objeción causal prescripción ...........| (Codigo Proc) : 13500 (Nombre Proc) : DRENAJE, CURETAJE, SECUESTRECTOMÍA, DE TIBIA O PERONÉ (Tipo Glosa April) :Pert. médica (Observacion Glosa) : NO SE RECONOCE 13500 NO PERTINENTE DE ACUERDO A LESIONES DESCRITAS, DONDE NO SE EVIDENCIA EXPOSICIÓN ÓSEA QUE SOPORTE LA REALIZACIÓN.  ||| (Codigo Proc) : 18236 (Nombre Proc) : SUTURA DE MENISCO, MEDIAL O LATERAL (Tipo Glosa April) :Pert. médica (Observacion Glosa) : NO SE RECONOCE 18236 Y SE HOMOLOGA A 13721 YA QUE PROCEDIMIENTO DESCRITO NO ES POR VÍA ARTROSCÓPICA.  ||| (Codigo Proc) : 21106 (Nombre Proc) : COMPARATIVAS DE LAS REGIONES ANTERIORES| AL  VALOR DE LA REGIÓN AGREGAR: (Tipo Glosa April) :Pert. médica (Observacion Glosa) : NO SE RECONOCE 21106 NO PERTINENTE DE ACUERDO A LESIONES OCASIONADAS POR EL ACCIDENTE.  ||| (Codigo Proc) : 39107 (Nombre Proc) : SERVICIOS PROFESIONALES DEL ANESTESIÓLOGO GRUPO 09 (Tipo Glosa April) :Pert. médica (Observacion Glosa) : NO SE RECONOCE 13500 NO PERTINENTE DE ACUERDO A LESIONES DESCRITAS, DONDE NO SE EVIDENCIA EXPOSICIÓN ÓSEA QUE SOPORTE LA REALIZACIÓN.  ||| (Codigo Proc) : 39110 (Nombre Proc) : SERVICIOS PROFESIONALES DEL ANESTESIÓLOGO GRUPO 12 (Tipo Glosa April) :Pert. médica (Observacion Glosa) : NO SE RECONOCE 18236 Y SE HOMOLOGA A 13721 YA QUE PROCEDIMIENTO DESCRITO NO ES POR VÍA ARTROSCÓPICA.  ||| (Codigo Proc) : 39120 (Nombre Proc) : SERVICIOS PROFESIONALES DE AYUDANTÍA QUIRÚRGICA GRUPO  09 (Tipo Glosa April) :Pert. médica (Observacion Glosa) : NO SE RECONOCE 13500 NO PERTINENTE DE ACUERDO A LESIONES DESCRITAS, DONDE NO SE EVIDENCIA EXPOSICIÓN ÓSEA QUE SOPORTE LA REALIZACIÓN.  ||| (Codigo Proc) : 39123 (Nombre Proc) : SERVICIOS PROFESIONALES DE AYUDANTÍA QUIRÚRGICA GRUPO  12 (Tipo Glosa April) :Pert. médica (Observacion Glosa) : NO SE RECONOCE 18236 Y SE HOMOLOGA A 13721 YA QUE PROCEDIMIENTO DESCRITO NO ES POR VÍA ARTROSCÓPICA.  ||| (Codigo Proc) : 39211 (Nombre Proc) : DERECHOS DE SALA DE CIRUGÍA GRUPO  09 (Tipo Glosa April) :Pert. médica (Observacion Glosa) : NO SE RECONOCE 13500 NO PERTINENTE DE ACUERDO A LESIONES DESCRITAS, DONDE NO SE EVIDENCIA EXPOSICIÓN ÓSEA QUE SOPORTE LA REALIZACIÓN.  ||| (Codigo Proc) : 39214 (Nombre Proc) : DERECHOS DE SALA DE CIRUGÍA GRUPO  12 (Tipo Glosa April) :Pert. médica (Observacion Glosa) : NO SE RECONOCE 18236 Y SE HOMOLOGA A 13721 YA QUE PROCEDIMIENTO DESCRITO NO ES POR VÍA ARTROSCÓPICA.  ||| (Codigo Proc) : 39303 (Nombre Proc) : MATERIALES DE SUTURA,CURACIÓN, MEDICAMENTOS Y SOLUCIONES, OXÍGENO, AGENTES Y GASES ANESTÉSICOS GRUPOS  07 - 08 - 09 (Tipo Glosa April) :Pert. médica (Observacion Glosa) : NO SE RECONOCE 13500 NO PERTINENTE DE ACUERDO A LESIONES DESCRITAS, DONDE NO SE EVIDENCIA EXPOSICIÓN ÓSEA QUE SOPORTE LA REALIZACIÓN.  ||| (Codigo Proc) : 39304 (Nombre Proc) : MATERIALES DE SUTURA,CURACIÓN, MEDICAMENTOS Y SOLUCIONES, OXÍGENO, AGENTES Y GASES ANESTÉSICOS GRUPOS  10 - 11 - 12 - 13 (Tipo Glosa April) :Pert. médica (Observacion Glosa) : NO SE RECONOCE 18236 Y SE HOMOLOGA A 13721 YA QUE PROCEDIMIENTO DESCRITO NO ES POR VÍA ARTROSCÓPICA.  ||| (Codigo Proc) : 77702 (Nombre Proc) : SUMINISTROS (Tipo Glosa April) :Tarifa SOAT (Observacion Glosa) : NO SE RECONOCEN VENDAS INCLUÍDAS EN MATERIALES DE SALA (ARTÍCULO 55 PARÁGRAFO 5). ||"/>
    <n v="12"/>
    <x v="0"/>
    <s v="Pendiente de recibir Informacion."/>
    <s v="MED"/>
    <d v="2017-11-02T00:00:00"/>
    <n v="5559528"/>
    <n v="0"/>
    <n v="0"/>
    <n v="800246930"/>
    <n v="0"/>
    <n v="0"/>
    <n v="0"/>
    <n v="1796172"/>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10" cacheId="17" applyNumberFormats="0" applyBorderFormats="0" applyFontFormats="0" applyPatternFormats="0" applyAlignmentFormats="0" applyWidthHeightFormats="1" dataCaption="Valores" updatedVersion="8" minRefreshableVersion="3" useAutoFormatting="1" itemPrintTitles="1" mergeItem="1" createdVersion="6" indent="0" outline="1" outlineData="1" multipleFieldFilters="0" rowHeaderCaption="Cartera por fecha de egreso y saldos pendientes">
  <location ref="A19:D22" firstHeaderRow="0" firstDataRow="1" firstDataCol="1"/>
  <pivotFields count="30">
    <pivotField showAll="0"/>
    <pivotField dataField="1" showAll="0"/>
    <pivotField showAll="0"/>
    <pivotField showAll="0"/>
    <pivotField showAll="0"/>
    <pivotField showAll="0"/>
    <pivotField showAll="0"/>
    <pivotField numFmtId="14" showAll="0"/>
    <pivotField numFmtId="14" showAll="0">
      <items count="54">
        <item m="1" x="52"/>
        <item x="18"/>
        <item x="24"/>
        <item x="23"/>
        <item x="17"/>
        <item x="47"/>
        <item x="31"/>
        <item x="0"/>
        <item x="46"/>
        <item x="22"/>
        <item x="21"/>
        <item x="30"/>
        <item x="29"/>
        <item x="19"/>
        <item x="20"/>
        <item x="4"/>
        <item x="32"/>
        <item x="3"/>
        <item x="28"/>
        <item x="33"/>
        <item x="14"/>
        <item x="2"/>
        <item x="39"/>
        <item x="1"/>
        <item x="10"/>
        <item x="38"/>
        <item x="7"/>
        <item x="6"/>
        <item x="5"/>
        <item x="13"/>
        <item x="16"/>
        <item x="26"/>
        <item x="45"/>
        <item x="49"/>
        <item x="37"/>
        <item x="48"/>
        <item x="51"/>
        <item x="27"/>
        <item x="36"/>
        <item x="35"/>
        <item x="34"/>
        <item x="9"/>
        <item x="50"/>
        <item x="8"/>
        <item x="12"/>
        <item x="44"/>
        <item x="43"/>
        <item x="42"/>
        <item x="41"/>
        <item x="25"/>
        <item x="11"/>
        <item x="40"/>
        <item x="15"/>
        <item t="default"/>
      </items>
    </pivotField>
    <pivotField showAll="0"/>
    <pivotField showAll="0"/>
    <pivotField dataField="1" showAll="0"/>
    <pivotField showAll="0"/>
    <pivotField showAll="0"/>
    <pivotField showAll="0">
      <items count="5">
        <item m="1" x="1"/>
        <item m="1" x="2"/>
        <item m="1" x="3"/>
        <item x="0"/>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axis="axisRow" showAll="0">
      <items count="15">
        <item x="0"/>
        <item x="1"/>
        <item x="2"/>
        <item x="3"/>
        <item x="4"/>
        <item x="5"/>
        <item x="6"/>
        <item x="7"/>
        <item x="8"/>
        <item x="9"/>
        <item x="10"/>
        <item x="11"/>
        <item x="12"/>
        <item x="13"/>
        <item t="default"/>
      </items>
    </pivotField>
    <pivotField axis="axisRow" showAll="0">
      <items count="121">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t="default" sd="0"/>
      </items>
    </pivotField>
  </pivotFields>
  <rowFields count="2">
    <field x="29"/>
    <field x="28"/>
  </rowFields>
  <rowItems count="3">
    <i>
      <x v="117"/>
    </i>
    <i>
      <x v="118"/>
    </i>
    <i t="grand">
      <x/>
    </i>
  </rowItems>
  <colFields count="1">
    <field x="-2"/>
  </colFields>
  <colItems count="3">
    <i>
      <x/>
    </i>
    <i i="1">
      <x v="1"/>
    </i>
    <i i="2">
      <x v="2"/>
    </i>
  </colItems>
  <dataFields count="3">
    <dataField name=" Cant. Reclamos" fld="1" subtotal="count" baseField="11" baseItem="0"/>
    <dataField name=" Saldo Solidaria" fld="27" baseField="0" baseItem="0" numFmtId="169"/>
    <dataField name="Saldo Pendiente PSS " fld="11" baseField="8" baseItem="0" numFmtId="169"/>
  </dataFields>
  <formats count="13">
    <format dxfId="12">
      <pivotArea type="all" dataOnly="0" outline="0" fieldPosition="0"/>
    </format>
    <format dxfId="11">
      <pivotArea outline="0" collapsedLevelsAreSubtotals="1" fieldPosition="0"/>
    </format>
    <format dxfId="10">
      <pivotArea field="14" type="button" dataOnly="0" labelOnly="1" outline="0"/>
    </format>
    <format dxfId="9">
      <pivotArea dataOnly="0" labelOnly="1" grandRow="1" outline="0" fieldPosition="0"/>
    </format>
    <format dxfId="8">
      <pivotArea dataOnly="0" labelOnly="1" outline="0" fieldPosition="0">
        <references count="1">
          <reference field="4294967294" count="2">
            <x v="0"/>
            <x v="1"/>
          </reference>
        </references>
      </pivotArea>
    </format>
    <format dxfId="7">
      <pivotArea type="all" dataOnly="0" outline="0" fieldPosition="0"/>
    </format>
    <format dxfId="6">
      <pivotArea outline="0" collapsedLevelsAreSubtotals="1" fieldPosition="0"/>
    </format>
    <format dxfId="5">
      <pivotArea field="8" type="button" dataOnly="0" labelOnly="1" outline="0"/>
    </format>
    <format dxfId="4">
      <pivotArea dataOnly="0" labelOnly="1" grandRow="1" outline="0" fieldPosition="0"/>
    </format>
    <format dxfId="3">
      <pivotArea dataOnly="0" labelOnly="1" outline="0" fieldPosition="0">
        <references count="1">
          <reference field="4294967294" count="3">
            <x v="0"/>
            <x v="1"/>
            <x v="2"/>
          </reference>
        </references>
      </pivotArea>
    </format>
    <format dxfId="2">
      <pivotArea field="8" type="button" dataOnly="0" labelOnly="1" outline="0"/>
    </format>
    <format dxfId="1">
      <pivotArea dataOnly="0" labelOnly="1" outline="0" fieldPosition="0">
        <references count="1">
          <reference field="4294967294" count="3">
            <x v="0"/>
            <x v="1"/>
            <x v="2"/>
          </reference>
        </references>
      </pivotArea>
    </format>
    <format dxfId="0">
      <pivotArea outline="0" collapsedLevelsAreSubtotals="1"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TablaDinámica9" cacheId="17"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rowHeaderCaption="Estado Cartera ">
  <location ref="A3:D5" firstHeaderRow="0" firstDataRow="1" firstDataCol="1"/>
  <pivotFields count="30">
    <pivotField showAll="0"/>
    <pivotField dataField="1" showAll="0"/>
    <pivotField showAll="0"/>
    <pivotField showAll="0"/>
    <pivotField showAll="0"/>
    <pivotField showAll="0"/>
    <pivotField showAll="0"/>
    <pivotField numFmtId="14" showAll="0"/>
    <pivotField numFmtId="14" showAll="0">
      <items count="54">
        <item m="1" x="52"/>
        <item x="18"/>
        <item x="24"/>
        <item x="23"/>
        <item x="17"/>
        <item x="47"/>
        <item x="31"/>
        <item x="0"/>
        <item x="46"/>
        <item x="22"/>
        <item x="21"/>
        <item x="30"/>
        <item x="29"/>
        <item x="19"/>
        <item x="20"/>
        <item x="4"/>
        <item x="32"/>
        <item x="3"/>
        <item x="28"/>
        <item x="33"/>
        <item x="14"/>
        <item x="2"/>
        <item x="39"/>
        <item x="1"/>
        <item x="10"/>
        <item x="38"/>
        <item x="7"/>
        <item x="6"/>
        <item x="5"/>
        <item x="13"/>
        <item x="16"/>
        <item x="26"/>
        <item x="45"/>
        <item x="49"/>
        <item x="37"/>
        <item x="48"/>
        <item x="51"/>
        <item x="27"/>
        <item x="36"/>
        <item x="35"/>
        <item x="34"/>
        <item x="9"/>
        <item x="50"/>
        <item x="8"/>
        <item x="12"/>
        <item x="44"/>
        <item x="43"/>
        <item x="42"/>
        <item x="41"/>
        <item x="25"/>
        <item x="11"/>
        <item x="40"/>
        <item x="15"/>
        <item t="default"/>
      </items>
    </pivotField>
    <pivotField showAll="0"/>
    <pivotField showAll="0"/>
    <pivotField dataField="1" showAll="0"/>
    <pivotField showAll="0"/>
    <pivotField showAll="0"/>
    <pivotField axis="axisRow" showAll="0">
      <items count="5">
        <item m="1" x="1"/>
        <item m="1" x="2"/>
        <item m="1" x="3"/>
        <item x="0"/>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showAll="0">
      <items count="15">
        <item x="0"/>
        <item x="1"/>
        <item x="2"/>
        <item x="3"/>
        <item x="4"/>
        <item x="5"/>
        <item x="6"/>
        <item x="7"/>
        <item x="8"/>
        <item x="9"/>
        <item x="10"/>
        <item x="11"/>
        <item x="12"/>
        <item x="13"/>
        <item t="default"/>
      </items>
    </pivotField>
    <pivotField showAll="0">
      <items count="12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t="default"/>
      </items>
    </pivotField>
  </pivotFields>
  <rowFields count="1">
    <field x="14"/>
  </rowFields>
  <rowItems count="2">
    <i>
      <x v="3"/>
    </i>
    <i t="grand">
      <x/>
    </i>
  </rowItems>
  <colFields count="1">
    <field x="-2"/>
  </colFields>
  <colItems count="3">
    <i>
      <x/>
    </i>
    <i i="1">
      <x v="1"/>
    </i>
    <i i="2">
      <x v="2"/>
    </i>
  </colItems>
  <dataFields count="3">
    <dataField name=" Cant. Reclamos" fld="1" subtotal="count" baseField="11" baseItem="0"/>
    <dataField name=" Saldo Solidaria " fld="27" baseField="14" baseItem="0" numFmtId="169"/>
    <dataField name="Saldo pendiente PSS " fld="11" baseField="14" baseItem="0" numFmtId="169"/>
  </dataFields>
  <formats count="15">
    <format dxfId="27">
      <pivotArea type="all" dataOnly="0" outline="0" fieldPosition="0"/>
    </format>
    <format dxfId="26">
      <pivotArea outline="0" collapsedLevelsAreSubtotals="1" fieldPosition="0"/>
    </format>
    <format dxfId="25">
      <pivotArea field="14" type="button" dataOnly="0" labelOnly="1" outline="0" axis="axisRow" fieldPosition="0"/>
    </format>
    <format dxfId="24">
      <pivotArea dataOnly="0" labelOnly="1" fieldPosition="0">
        <references count="1">
          <reference field="14" count="0"/>
        </references>
      </pivotArea>
    </format>
    <format dxfId="23">
      <pivotArea dataOnly="0" labelOnly="1" grandRow="1" outline="0" fieldPosition="0"/>
    </format>
    <format dxfId="22">
      <pivotArea dataOnly="0" labelOnly="1" outline="0" fieldPosition="0">
        <references count="1">
          <reference field="4294967294" count="2">
            <x v="0"/>
            <x v="1"/>
          </reference>
        </references>
      </pivotArea>
    </format>
    <format dxfId="21">
      <pivotArea type="all" dataOnly="0" outline="0" fieldPosition="0"/>
    </format>
    <format dxfId="20">
      <pivotArea outline="0" collapsedLevelsAreSubtotals="1" fieldPosition="0"/>
    </format>
    <format dxfId="19">
      <pivotArea dataOnly="0" labelOnly="1" fieldPosition="0">
        <references count="1">
          <reference field="14" count="0"/>
        </references>
      </pivotArea>
    </format>
    <format dxfId="18">
      <pivotArea dataOnly="0" labelOnly="1" grandRow="1" outline="0" fieldPosition="0"/>
    </format>
    <format dxfId="17">
      <pivotArea field="14" type="button" dataOnly="0" labelOnly="1" outline="0" axis="axisRow" fieldPosition="0"/>
    </format>
    <format dxfId="16">
      <pivotArea dataOnly="0" labelOnly="1" outline="0" fieldPosition="0">
        <references count="1">
          <reference field="4294967294" count="3">
            <x v="0"/>
            <x v="1"/>
            <x v="2"/>
          </reference>
        </references>
      </pivotArea>
    </format>
    <format dxfId="15">
      <pivotArea field="14" type="button" dataOnly="0" labelOnly="1" outline="0" axis="axisRow" fieldPosition="0"/>
    </format>
    <format dxfId="14">
      <pivotArea dataOnly="0" labelOnly="1" outline="0" fieldPosition="0">
        <references count="1">
          <reference field="4294967294" count="3">
            <x v="0"/>
            <x v="1"/>
            <x v="2"/>
          </reference>
        </references>
      </pivotArea>
    </format>
    <format dxfId="13">
      <pivotArea outline="0" collapsedLevelsAreSubtotals="1"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opLeftCell="A22" workbookViewId="0">
      <selection activeCell="L4" sqref="L4"/>
    </sheetView>
  </sheetViews>
  <sheetFormatPr baseColWidth="10"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77"/>
  <sheetViews>
    <sheetView tabSelected="1" zoomScale="82" zoomScaleNormal="82" workbookViewId="0">
      <pane ySplit="4" topLeftCell="A49" activePane="bottomLeft" state="frozen"/>
      <selection activeCell="A4" sqref="A4"/>
      <selection pane="bottomLeft" activeCell="C63" sqref="C63:E64"/>
    </sheetView>
  </sheetViews>
  <sheetFormatPr baseColWidth="10" defaultColWidth="11.453125" defaultRowHeight="13" x14ac:dyDescent="0.3"/>
  <cols>
    <col min="1" max="1" width="5.7265625" style="25" customWidth="1"/>
    <col min="2" max="3" width="18.54296875" style="25" customWidth="1"/>
    <col min="4" max="5" width="20.7265625" style="122" customWidth="1"/>
    <col min="6" max="9" width="18.54296875" style="25" customWidth="1"/>
    <col min="10" max="11" width="12.54296875" style="25" customWidth="1"/>
    <col min="12" max="12" width="17.26953125" style="49" customWidth="1"/>
    <col min="13" max="13" width="12.7265625" style="25" customWidth="1"/>
    <col min="14" max="14" width="13.6328125" style="25" customWidth="1"/>
    <col min="15" max="15" width="24.54296875" style="25" customWidth="1"/>
    <col min="16" max="16" width="26.1796875" style="25" customWidth="1"/>
    <col min="17" max="17" width="14.81640625" style="50" customWidth="1"/>
    <col min="18" max="18" width="14.36328125" style="25" customWidth="1"/>
    <col min="19" max="19" width="15" style="25" customWidth="1"/>
    <col min="20" max="20" width="20.81640625" style="25" customWidth="1"/>
    <col min="21" max="21" width="13.1796875" style="50" customWidth="1"/>
    <col min="22" max="22" width="14.81640625" style="50" customWidth="1"/>
    <col min="23" max="23" width="13.81640625" style="50" bestFit="1" customWidth="1"/>
    <col min="24" max="25" width="14.81640625" style="50" customWidth="1"/>
    <col min="26" max="27" width="12.453125" style="50" customWidth="1"/>
    <col min="28" max="16384" width="11.453125" style="25"/>
  </cols>
  <sheetData>
    <row r="1" spans="1:27" x14ac:dyDescent="0.3">
      <c r="A1" s="127" t="s">
        <v>70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row>
    <row r="2" spans="1:27" x14ac:dyDescent="0.3">
      <c r="A2" s="127" t="s">
        <v>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row>
    <row r="3" spans="1:27" x14ac:dyDescent="0.3">
      <c r="A3" s="127" t="s">
        <v>181</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row>
    <row r="4" spans="1:27" ht="33.75" customHeight="1" x14ac:dyDescent="0.3">
      <c r="A4" s="128" t="s">
        <v>163</v>
      </c>
      <c r="B4" s="125" t="s">
        <v>1</v>
      </c>
      <c r="C4" s="125" t="s">
        <v>22</v>
      </c>
      <c r="D4" s="125" t="s">
        <v>388</v>
      </c>
      <c r="E4" s="125" t="s">
        <v>389</v>
      </c>
      <c r="F4" s="125" t="s">
        <v>89</v>
      </c>
      <c r="G4" s="125" t="s">
        <v>86</v>
      </c>
      <c r="H4" s="125" t="s">
        <v>87</v>
      </c>
      <c r="I4" s="125" t="s">
        <v>88</v>
      </c>
      <c r="J4" s="113" t="s">
        <v>13</v>
      </c>
      <c r="K4" s="113" t="s">
        <v>19</v>
      </c>
      <c r="L4" s="114" t="s">
        <v>15</v>
      </c>
      <c r="M4" s="115" t="s">
        <v>174</v>
      </c>
      <c r="N4" s="115" t="s">
        <v>175</v>
      </c>
      <c r="O4" s="131" t="s">
        <v>3</v>
      </c>
      <c r="P4" s="130" t="s">
        <v>11</v>
      </c>
      <c r="Q4" s="130"/>
      <c r="R4" s="130"/>
      <c r="S4" s="130"/>
      <c r="T4" s="130"/>
      <c r="U4" s="116" t="s">
        <v>71</v>
      </c>
      <c r="V4" s="117" t="s">
        <v>66</v>
      </c>
      <c r="W4" s="117" t="s">
        <v>72</v>
      </c>
      <c r="X4" s="117" t="s">
        <v>180</v>
      </c>
      <c r="Y4" s="117" t="s">
        <v>69</v>
      </c>
      <c r="Z4" s="117" t="s">
        <v>5</v>
      </c>
      <c r="AA4" s="66" t="s">
        <v>173</v>
      </c>
    </row>
    <row r="5" spans="1:27" ht="20.25" customHeight="1" x14ac:dyDescent="0.3">
      <c r="A5" s="129"/>
      <c r="B5" s="126"/>
      <c r="C5" s="126"/>
      <c r="D5" s="126"/>
      <c r="E5" s="126"/>
      <c r="F5" s="126"/>
      <c r="G5" s="126"/>
      <c r="H5" s="126"/>
      <c r="I5" s="126"/>
      <c r="J5" s="63" t="s">
        <v>1</v>
      </c>
      <c r="K5" s="63" t="s">
        <v>20</v>
      </c>
      <c r="L5" s="64" t="s">
        <v>16</v>
      </c>
      <c r="M5" s="65" t="s">
        <v>18</v>
      </c>
      <c r="N5" s="65" t="s">
        <v>6</v>
      </c>
      <c r="O5" s="132"/>
      <c r="P5" s="67" t="s">
        <v>12</v>
      </c>
      <c r="Q5" s="68" t="s">
        <v>6</v>
      </c>
      <c r="R5" s="69" t="s">
        <v>7</v>
      </c>
      <c r="S5" s="69" t="s">
        <v>9</v>
      </c>
      <c r="T5" s="70" t="s">
        <v>10</v>
      </c>
      <c r="U5" s="66" t="s">
        <v>2</v>
      </c>
      <c r="V5" s="66" t="s">
        <v>6</v>
      </c>
      <c r="W5" s="66" t="s">
        <v>6</v>
      </c>
      <c r="X5" s="66" t="s">
        <v>6</v>
      </c>
      <c r="Y5" s="66" t="s">
        <v>6</v>
      </c>
      <c r="Z5" s="66" t="s">
        <v>6</v>
      </c>
      <c r="AA5" s="66" t="s">
        <v>6</v>
      </c>
    </row>
    <row r="6" spans="1:27" s="24" customFormat="1" x14ac:dyDescent="0.3">
      <c r="A6" s="26">
        <v>1</v>
      </c>
      <c r="B6" s="27">
        <v>3853</v>
      </c>
      <c r="C6" s="27" t="s">
        <v>185</v>
      </c>
      <c r="D6" s="72" t="s">
        <v>242</v>
      </c>
      <c r="E6" s="72" t="s">
        <v>242</v>
      </c>
      <c r="F6" s="27">
        <v>30249</v>
      </c>
      <c r="G6" s="72" t="s">
        <v>249</v>
      </c>
      <c r="H6" s="72" t="s">
        <v>250</v>
      </c>
      <c r="I6" s="27">
        <v>266017</v>
      </c>
      <c r="J6" s="51">
        <v>42751</v>
      </c>
      <c r="K6" s="51">
        <v>42691</v>
      </c>
      <c r="L6" s="73">
        <v>2335094</v>
      </c>
      <c r="M6" s="112">
        <v>2335094</v>
      </c>
      <c r="N6" s="112">
        <v>1685850</v>
      </c>
      <c r="O6" s="52" t="s">
        <v>347</v>
      </c>
      <c r="P6" s="54">
        <v>43213</v>
      </c>
      <c r="Q6" s="73">
        <v>649244</v>
      </c>
      <c r="R6" s="73">
        <v>0</v>
      </c>
      <c r="S6" s="73">
        <v>0</v>
      </c>
      <c r="T6" s="53">
        <v>800259513</v>
      </c>
      <c r="U6" s="112">
        <v>0</v>
      </c>
      <c r="V6" s="112">
        <v>0</v>
      </c>
      <c r="W6" s="112">
        <v>0</v>
      </c>
      <c r="X6" s="112">
        <v>1685850</v>
      </c>
      <c r="Y6" s="112">
        <v>0</v>
      </c>
      <c r="Z6" s="112">
        <v>0</v>
      </c>
      <c r="AA6" s="112">
        <v>0</v>
      </c>
    </row>
    <row r="7" spans="1:27" s="24" customFormat="1" x14ac:dyDescent="0.3">
      <c r="A7" s="26">
        <v>2</v>
      </c>
      <c r="B7" s="27">
        <v>9505</v>
      </c>
      <c r="C7" s="27" t="s">
        <v>188</v>
      </c>
      <c r="D7" s="72" t="s">
        <v>242</v>
      </c>
      <c r="E7" s="72" t="s">
        <v>242</v>
      </c>
      <c r="F7" s="27">
        <v>30263</v>
      </c>
      <c r="G7" s="72" t="s">
        <v>255</v>
      </c>
      <c r="H7" s="72" t="s">
        <v>256</v>
      </c>
      <c r="I7" s="27">
        <v>212176</v>
      </c>
      <c r="J7" s="51">
        <v>43010</v>
      </c>
      <c r="K7" s="51">
        <v>42761</v>
      </c>
      <c r="L7" s="73">
        <v>801334</v>
      </c>
      <c r="M7" s="112">
        <v>801334</v>
      </c>
      <c r="N7" s="112">
        <v>614120</v>
      </c>
      <c r="O7" s="52" t="s">
        <v>348</v>
      </c>
      <c r="P7" s="54">
        <v>43021</v>
      </c>
      <c r="Q7" s="73">
        <v>187214</v>
      </c>
      <c r="R7" s="73">
        <v>0</v>
      </c>
      <c r="S7" s="73">
        <v>0</v>
      </c>
      <c r="T7" s="53">
        <v>800258896</v>
      </c>
      <c r="U7" s="112">
        <v>0</v>
      </c>
      <c r="V7" s="112">
        <v>0</v>
      </c>
      <c r="W7" s="112">
        <v>0</v>
      </c>
      <c r="X7" s="112">
        <v>614120</v>
      </c>
      <c r="Y7" s="112">
        <v>0</v>
      </c>
      <c r="Z7" s="112">
        <v>0</v>
      </c>
      <c r="AA7" s="112">
        <v>0</v>
      </c>
    </row>
    <row r="8" spans="1:27" s="24" customFormat="1" x14ac:dyDescent="0.3">
      <c r="A8" s="26">
        <v>3</v>
      </c>
      <c r="B8" s="27">
        <v>9504</v>
      </c>
      <c r="C8" s="27" t="s">
        <v>189</v>
      </c>
      <c r="D8" s="72" t="s">
        <v>242</v>
      </c>
      <c r="E8" s="72" t="s">
        <v>242</v>
      </c>
      <c r="F8" s="27">
        <v>30264</v>
      </c>
      <c r="G8" s="72" t="s">
        <v>257</v>
      </c>
      <c r="H8" s="72" t="s">
        <v>258</v>
      </c>
      <c r="I8" s="27">
        <v>212176</v>
      </c>
      <c r="J8" s="51">
        <v>42796</v>
      </c>
      <c r="K8" s="51">
        <v>42761</v>
      </c>
      <c r="L8" s="73">
        <v>735684</v>
      </c>
      <c r="M8" s="112">
        <v>735684</v>
      </c>
      <c r="N8" s="112">
        <v>350000</v>
      </c>
      <c r="O8" s="52" t="s">
        <v>347</v>
      </c>
      <c r="P8" s="54">
        <v>43111</v>
      </c>
      <c r="Q8" s="73">
        <v>385684</v>
      </c>
      <c r="R8" s="73">
        <v>0</v>
      </c>
      <c r="S8" s="73">
        <v>0</v>
      </c>
      <c r="T8" s="53">
        <v>800246081</v>
      </c>
      <c r="U8" s="112">
        <v>0</v>
      </c>
      <c r="V8" s="112">
        <v>0</v>
      </c>
      <c r="W8" s="112">
        <v>0</v>
      </c>
      <c r="X8" s="112">
        <v>350000</v>
      </c>
      <c r="Y8" s="112">
        <v>0</v>
      </c>
      <c r="Z8" s="112">
        <v>0</v>
      </c>
      <c r="AA8" s="112">
        <v>0</v>
      </c>
    </row>
    <row r="9" spans="1:27" s="24" customFormat="1" x14ac:dyDescent="0.3">
      <c r="A9" s="26">
        <v>4</v>
      </c>
      <c r="B9" s="27">
        <v>8443</v>
      </c>
      <c r="C9" s="27" t="s">
        <v>190</v>
      </c>
      <c r="D9" s="72" t="s">
        <v>242</v>
      </c>
      <c r="E9" s="72" t="s">
        <v>242</v>
      </c>
      <c r="F9" s="27">
        <v>30262</v>
      </c>
      <c r="G9" s="72" t="s">
        <v>259</v>
      </c>
      <c r="H9" s="72" t="s">
        <v>260</v>
      </c>
      <c r="I9" s="27">
        <v>226120</v>
      </c>
      <c r="J9" s="51">
        <v>42795</v>
      </c>
      <c r="K9" s="51">
        <v>42752</v>
      </c>
      <c r="L9" s="73">
        <v>5082806</v>
      </c>
      <c r="M9" s="112">
        <v>5082806</v>
      </c>
      <c r="N9" s="112">
        <v>1701712</v>
      </c>
      <c r="O9" s="52" t="s">
        <v>347</v>
      </c>
      <c r="P9" s="54">
        <v>43705</v>
      </c>
      <c r="Q9" s="73">
        <v>3381094</v>
      </c>
      <c r="R9" s="73">
        <v>0</v>
      </c>
      <c r="S9" s="73">
        <v>0</v>
      </c>
      <c r="T9" s="53">
        <v>800259513</v>
      </c>
      <c r="U9" s="112">
        <v>0</v>
      </c>
      <c r="V9" s="112">
        <v>0</v>
      </c>
      <c r="W9" s="112">
        <v>0</v>
      </c>
      <c r="X9" s="112">
        <v>1701712</v>
      </c>
      <c r="Y9" s="112">
        <v>0</v>
      </c>
      <c r="Z9" s="112">
        <v>0</v>
      </c>
      <c r="AA9" s="112">
        <v>0</v>
      </c>
    </row>
    <row r="10" spans="1:27" s="24" customFormat="1" x14ac:dyDescent="0.3">
      <c r="A10" s="26">
        <v>5</v>
      </c>
      <c r="B10" s="27">
        <v>7431</v>
      </c>
      <c r="C10" s="27" t="s">
        <v>194</v>
      </c>
      <c r="D10" s="72" t="s">
        <v>242</v>
      </c>
      <c r="E10" s="72" t="s">
        <v>242</v>
      </c>
      <c r="F10" s="27">
        <v>32935</v>
      </c>
      <c r="G10" s="72" t="s">
        <v>267</v>
      </c>
      <c r="H10" s="72" t="s">
        <v>268</v>
      </c>
      <c r="I10" s="27">
        <v>214013</v>
      </c>
      <c r="J10" s="51">
        <v>42795</v>
      </c>
      <c r="K10" s="51">
        <v>42732</v>
      </c>
      <c r="L10" s="73">
        <v>1407473</v>
      </c>
      <c r="M10" s="112">
        <v>1407473</v>
      </c>
      <c r="N10" s="112">
        <v>1107500</v>
      </c>
      <c r="O10" s="52" t="s">
        <v>348</v>
      </c>
      <c r="P10" s="54">
        <v>43395</v>
      </c>
      <c r="Q10" s="73">
        <v>299973</v>
      </c>
      <c r="R10" s="73">
        <v>0</v>
      </c>
      <c r="S10" s="73">
        <v>0</v>
      </c>
      <c r="T10" s="53">
        <v>800258896</v>
      </c>
      <c r="U10" s="112">
        <v>0</v>
      </c>
      <c r="V10" s="112">
        <v>0</v>
      </c>
      <c r="W10" s="112">
        <v>0</v>
      </c>
      <c r="X10" s="112">
        <v>1107500</v>
      </c>
      <c r="Y10" s="112">
        <v>0</v>
      </c>
      <c r="Z10" s="112">
        <v>0</v>
      </c>
      <c r="AA10" s="112">
        <v>0</v>
      </c>
    </row>
    <row r="11" spans="1:27" s="24" customFormat="1" x14ac:dyDescent="0.3">
      <c r="A11" s="26">
        <v>6</v>
      </c>
      <c r="B11" s="27">
        <v>7416</v>
      </c>
      <c r="C11" s="27" t="s">
        <v>195</v>
      </c>
      <c r="D11" s="72" t="s">
        <v>242</v>
      </c>
      <c r="E11" s="72" t="s">
        <v>242</v>
      </c>
      <c r="F11" s="27">
        <v>30222</v>
      </c>
      <c r="G11" s="72" t="s">
        <v>269</v>
      </c>
      <c r="H11" s="72" t="s">
        <v>270</v>
      </c>
      <c r="I11" s="27">
        <v>290525</v>
      </c>
      <c r="J11" s="51">
        <v>42795</v>
      </c>
      <c r="K11" s="51">
        <v>42730</v>
      </c>
      <c r="L11" s="73">
        <v>2222029</v>
      </c>
      <c r="M11" s="112">
        <v>2222029</v>
      </c>
      <c r="N11" s="112">
        <v>1545300</v>
      </c>
      <c r="O11" s="52" t="s">
        <v>348</v>
      </c>
      <c r="P11" s="54">
        <v>43395</v>
      </c>
      <c r="Q11" s="73">
        <v>676729</v>
      </c>
      <c r="R11" s="73">
        <v>0</v>
      </c>
      <c r="S11" s="73">
        <v>0</v>
      </c>
      <c r="T11" s="53">
        <v>800246762</v>
      </c>
      <c r="U11" s="112">
        <v>0</v>
      </c>
      <c r="V11" s="112">
        <v>0</v>
      </c>
      <c r="W11" s="112">
        <v>0</v>
      </c>
      <c r="X11" s="112">
        <v>1545300</v>
      </c>
      <c r="Y11" s="112">
        <v>0</v>
      </c>
      <c r="Z11" s="112">
        <v>0</v>
      </c>
      <c r="AA11" s="112">
        <v>0</v>
      </c>
    </row>
    <row r="12" spans="1:27" s="24" customFormat="1" x14ac:dyDescent="0.3">
      <c r="A12" s="26">
        <v>7</v>
      </c>
      <c r="B12" s="27">
        <v>10924</v>
      </c>
      <c r="C12" s="27" t="s">
        <v>196</v>
      </c>
      <c r="D12" s="72" t="s">
        <v>242</v>
      </c>
      <c r="E12" s="72" t="s">
        <v>242</v>
      </c>
      <c r="F12" s="27">
        <v>33022</v>
      </c>
      <c r="G12" s="72" t="s">
        <v>271</v>
      </c>
      <c r="H12" s="72" t="s">
        <v>272</v>
      </c>
      <c r="I12" s="27">
        <v>304337</v>
      </c>
      <c r="J12" s="51">
        <v>42964</v>
      </c>
      <c r="K12" s="51">
        <v>42785</v>
      </c>
      <c r="L12" s="73">
        <v>295856</v>
      </c>
      <c r="M12" s="112">
        <v>295856</v>
      </c>
      <c r="N12" s="112">
        <v>295856</v>
      </c>
      <c r="O12" s="52" t="s">
        <v>347</v>
      </c>
      <c r="P12" s="54"/>
      <c r="Q12" s="73">
        <v>0</v>
      </c>
      <c r="R12" s="73">
        <v>0</v>
      </c>
      <c r="S12" s="73">
        <v>0</v>
      </c>
      <c r="T12" s="53">
        <v>0</v>
      </c>
      <c r="U12" s="112">
        <v>0</v>
      </c>
      <c r="V12" s="112">
        <v>0</v>
      </c>
      <c r="W12" s="112">
        <v>0</v>
      </c>
      <c r="X12" s="112">
        <v>295856</v>
      </c>
      <c r="Y12" s="112">
        <v>0</v>
      </c>
      <c r="Z12" s="112">
        <v>0</v>
      </c>
      <c r="AA12" s="112">
        <v>0</v>
      </c>
    </row>
    <row r="13" spans="1:27" s="24" customFormat="1" x14ac:dyDescent="0.3">
      <c r="A13" s="26">
        <v>8</v>
      </c>
      <c r="B13" s="27">
        <v>11164</v>
      </c>
      <c r="C13" s="27" t="s">
        <v>197</v>
      </c>
      <c r="D13" s="72" t="s">
        <v>242</v>
      </c>
      <c r="E13" s="72" t="s">
        <v>242</v>
      </c>
      <c r="F13" s="27">
        <v>30425</v>
      </c>
      <c r="G13" s="72" t="s">
        <v>273</v>
      </c>
      <c r="H13" s="72" t="s">
        <v>274</v>
      </c>
      <c r="I13" s="27">
        <v>253907</v>
      </c>
      <c r="J13" s="51">
        <v>42811</v>
      </c>
      <c r="K13" s="51">
        <v>42781</v>
      </c>
      <c r="L13" s="73">
        <v>1873427</v>
      </c>
      <c r="M13" s="112">
        <v>1873427</v>
      </c>
      <c r="N13" s="112">
        <v>1063907</v>
      </c>
      <c r="O13" s="52" t="s">
        <v>348</v>
      </c>
      <c r="P13" s="54">
        <v>42845</v>
      </c>
      <c r="Q13" s="73">
        <v>809520</v>
      </c>
      <c r="R13" s="73">
        <v>0</v>
      </c>
      <c r="S13" s="73">
        <v>0</v>
      </c>
      <c r="T13" s="53">
        <v>800246930</v>
      </c>
      <c r="U13" s="112">
        <v>0</v>
      </c>
      <c r="V13" s="112">
        <v>0</v>
      </c>
      <c r="W13" s="112">
        <v>0</v>
      </c>
      <c r="X13" s="112">
        <v>1063907</v>
      </c>
      <c r="Y13" s="112">
        <v>0</v>
      </c>
      <c r="Z13" s="112">
        <v>0</v>
      </c>
      <c r="AA13" s="112">
        <v>0</v>
      </c>
    </row>
    <row r="14" spans="1:27" s="24" customFormat="1" x14ac:dyDescent="0.3">
      <c r="A14" s="26">
        <v>9</v>
      </c>
      <c r="B14" s="27">
        <v>10685</v>
      </c>
      <c r="C14" s="27" t="s">
        <v>198</v>
      </c>
      <c r="D14" s="72" t="s">
        <v>242</v>
      </c>
      <c r="E14" s="72" t="s">
        <v>242</v>
      </c>
      <c r="F14" s="27">
        <v>33021</v>
      </c>
      <c r="G14" s="72" t="s">
        <v>275</v>
      </c>
      <c r="H14" s="72" t="s">
        <v>276</v>
      </c>
      <c r="I14" s="27">
        <v>213954</v>
      </c>
      <c r="J14" s="51">
        <v>42892</v>
      </c>
      <c r="K14" s="51">
        <v>42779</v>
      </c>
      <c r="L14" s="73">
        <v>844941</v>
      </c>
      <c r="M14" s="112">
        <v>844941</v>
      </c>
      <c r="N14" s="112">
        <v>844941</v>
      </c>
      <c r="O14" s="52" t="s">
        <v>347</v>
      </c>
      <c r="P14" s="54"/>
      <c r="Q14" s="73">
        <v>0</v>
      </c>
      <c r="R14" s="73">
        <v>0</v>
      </c>
      <c r="S14" s="73">
        <v>0</v>
      </c>
      <c r="T14" s="53">
        <v>0</v>
      </c>
      <c r="U14" s="112">
        <v>0</v>
      </c>
      <c r="V14" s="112">
        <v>0</v>
      </c>
      <c r="W14" s="112">
        <v>0</v>
      </c>
      <c r="X14" s="112">
        <v>844941</v>
      </c>
      <c r="Y14" s="112">
        <v>0</v>
      </c>
      <c r="Z14" s="112">
        <v>0</v>
      </c>
      <c r="AA14" s="112">
        <v>0</v>
      </c>
    </row>
    <row r="15" spans="1:27" s="24" customFormat="1" x14ac:dyDescent="0.3">
      <c r="A15" s="26">
        <v>10</v>
      </c>
      <c r="B15" s="27">
        <v>19511</v>
      </c>
      <c r="C15" s="27" t="s">
        <v>201</v>
      </c>
      <c r="D15" s="72" t="s">
        <v>242</v>
      </c>
      <c r="E15" s="72" t="s">
        <v>242</v>
      </c>
      <c r="F15" s="27">
        <v>30106</v>
      </c>
      <c r="G15" s="72" t="s">
        <v>281</v>
      </c>
      <c r="H15" s="72" t="s">
        <v>282</v>
      </c>
      <c r="I15" s="27">
        <v>285372</v>
      </c>
      <c r="J15" s="51">
        <v>42949</v>
      </c>
      <c r="K15" s="51">
        <v>42876</v>
      </c>
      <c r="L15" s="73">
        <v>1552141</v>
      </c>
      <c r="M15" s="112">
        <v>1552141</v>
      </c>
      <c r="N15" s="112">
        <v>838400</v>
      </c>
      <c r="O15" s="52" t="s">
        <v>349</v>
      </c>
      <c r="P15" s="54">
        <v>42979</v>
      </c>
      <c r="Q15" s="73">
        <v>713741</v>
      </c>
      <c r="R15" s="73">
        <v>0</v>
      </c>
      <c r="S15" s="73">
        <v>0</v>
      </c>
      <c r="T15" s="53">
        <v>800246762</v>
      </c>
      <c r="U15" s="112">
        <v>0</v>
      </c>
      <c r="V15" s="112">
        <v>0</v>
      </c>
      <c r="W15" s="112">
        <v>0</v>
      </c>
      <c r="X15" s="112">
        <v>838400</v>
      </c>
      <c r="Y15" s="112">
        <v>0</v>
      </c>
      <c r="Z15" s="112">
        <v>0</v>
      </c>
      <c r="AA15" s="112">
        <v>0</v>
      </c>
    </row>
    <row r="16" spans="1:27" s="24" customFormat="1" x14ac:dyDescent="0.3">
      <c r="A16" s="26">
        <v>11</v>
      </c>
      <c r="B16" s="27">
        <v>17516</v>
      </c>
      <c r="C16" s="27" t="s">
        <v>202</v>
      </c>
      <c r="D16" s="72" t="s">
        <v>242</v>
      </c>
      <c r="E16" s="72" t="s">
        <v>242</v>
      </c>
      <c r="F16" s="27">
        <v>31248</v>
      </c>
      <c r="G16" s="72" t="s">
        <v>283</v>
      </c>
      <c r="H16" s="72" t="s">
        <v>284</v>
      </c>
      <c r="I16" s="27">
        <v>66568</v>
      </c>
      <c r="J16" s="51">
        <v>42949</v>
      </c>
      <c r="K16" s="51">
        <v>42858</v>
      </c>
      <c r="L16" s="73">
        <v>3491465</v>
      </c>
      <c r="M16" s="112">
        <v>3491465</v>
      </c>
      <c r="N16" s="112">
        <v>2537000</v>
      </c>
      <c r="O16" s="52" t="s">
        <v>350</v>
      </c>
      <c r="P16" s="54">
        <v>43005</v>
      </c>
      <c r="Q16" s="73">
        <v>954465</v>
      </c>
      <c r="R16" s="73">
        <v>0</v>
      </c>
      <c r="S16" s="73">
        <v>0</v>
      </c>
      <c r="T16" s="53">
        <v>800246762</v>
      </c>
      <c r="U16" s="112">
        <v>0</v>
      </c>
      <c r="V16" s="112">
        <v>0</v>
      </c>
      <c r="W16" s="112">
        <v>0</v>
      </c>
      <c r="X16" s="112">
        <v>2537000</v>
      </c>
      <c r="Y16" s="112">
        <v>0</v>
      </c>
      <c r="Z16" s="112">
        <v>0</v>
      </c>
      <c r="AA16" s="112">
        <v>0</v>
      </c>
    </row>
    <row r="17" spans="1:27" s="24" customFormat="1" x14ac:dyDescent="0.3">
      <c r="A17" s="26">
        <v>12</v>
      </c>
      <c r="B17" s="27">
        <v>15306</v>
      </c>
      <c r="C17" s="27" t="s">
        <v>207</v>
      </c>
      <c r="D17" s="72" t="s">
        <v>242</v>
      </c>
      <c r="E17" s="72" t="s">
        <v>242</v>
      </c>
      <c r="F17" s="27">
        <v>30294</v>
      </c>
      <c r="G17" s="72" t="s">
        <v>291</v>
      </c>
      <c r="H17" s="72" t="s">
        <v>292</v>
      </c>
      <c r="I17" s="27">
        <v>226120</v>
      </c>
      <c r="J17" s="51">
        <v>42949</v>
      </c>
      <c r="K17" s="51">
        <v>42752</v>
      </c>
      <c r="L17" s="73">
        <v>19672089</v>
      </c>
      <c r="M17" s="112">
        <v>19672089</v>
      </c>
      <c r="N17" s="112">
        <v>54512</v>
      </c>
      <c r="O17" s="52" t="s">
        <v>350</v>
      </c>
      <c r="P17" s="54">
        <v>42976</v>
      </c>
      <c r="Q17" s="73">
        <v>19617577</v>
      </c>
      <c r="R17" s="73">
        <v>0</v>
      </c>
      <c r="S17" s="73">
        <v>0</v>
      </c>
      <c r="T17" s="53">
        <v>800259513</v>
      </c>
      <c r="U17" s="112">
        <v>0</v>
      </c>
      <c r="V17" s="112">
        <v>0</v>
      </c>
      <c r="W17" s="112">
        <v>0</v>
      </c>
      <c r="X17" s="112">
        <v>54512</v>
      </c>
      <c r="Y17" s="112">
        <v>0</v>
      </c>
      <c r="Z17" s="112">
        <v>0</v>
      </c>
      <c r="AA17" s="112">
        <v>0</v>
      </c>
    </row>
    <row r="18" spans="1:27" s="24" customFormat="1" x14ac:dyDescent="0.3">
      <c r="A18" s="26">
        <v>13</v>
      </c>
      <c r="B18" s="27">
        <v>9710</v>
      </c>
      <c r="C18" s="27" t="s">
        <v>209</v>
      </c>
      <c r="D18" s="72" t="s">
        <v>242</v>
      </c>
      <c r="E18" s="72" t="s">
        <v>242</v>
      </c>
      <c r="F18" s="27">
        <v>32935</v>
      </c>
      <c r="G18" s="72" t="s">
        <v>267</v>
      </c>
      <c r="H18" s="72" t="s">
        <v>268</v>
      </c>
      <c r="I18" s="27">
        <v>214013</v>
      </c>
      <c r="J18" s="51">
        <v>42949</v>
      </c>
      <c r="K18" s="51">
        <v>42772</v>
      </c>
      <c r="L18" s="73">
        <v>11490</v>
      </c>
      <c r="M18" s="112">
        <v>11490</v>
      </c>
      <c r="N18" s="112">
        <v>7200</v>
      </c>
      <c r="O18" s="52" t="s">
        <v>347</v>
      </c>
      <c r="P18" s="54">
        <v>43619</v>
      </c>
      <c r="Q18" s="73">
        <v>4290</v>
      </c>
      <c r="R18" s="73">
        <v>0</v>
      </c>
      <c r="S18" s="73">
        <v>0</v>
      </c>
      <c r="T18" s="53">
        <v>800258896</v>
      </c>
      <c r="U18" s="112">
        <v>0</v>
      </c>
      <c r="V18" s="112">
        <v>0</v>
      </c>
      <c r="W18" s="112">
        <v>0</v>
      </c>
      <c r="X18" s="112">
        <v>7200</v>
      </c>
      <c r="Y18" s="112">
        <v>0</v>
      </c>
      <c r="Z18" s="112">
        <v>0</v>
      </c>
      <c r="AA18" s="112">
        <v>0</v>
      </c>
    </row>
    <row r="19" spans="1:27" s="24" customFormat="1" x14ac:dyDescent="0.3">
      <c r="A19" s="26">
        <v>14</v>
      </c>
      <c r="B19" s="27">
        <v>23974</v>
      </c>
      <c r="C19" s="27" t="s">
        <v>212</v>
      </c>
      <c r="D19" s="72" t="s">
        <v>242</v>
      </c>
      <c r="E19" s="72" t="s">
        <v>242</v>
      </c>
      <c r="F19" s="27">
        <v>33224</v>
      </c>
      <c r="G19" s="72" t="s">
        <v>297</v>
      </c>
      <c r="H19" s="72" t="s">
        <v>298</v>
      </c>
      <c r="I19" s="27">
        <v>239375</v>
      </c>
      <c r="J19" s="51">
        <v>42982</v>
      </c>
      <c r="K19" s="51">
        <v>42921</v>
      </c>
      <c r="L19" s="73">
        <v>337105</v>
      </c>
      <c r="M19" s="112">
        <v>337105</v>
      </c>
      <c r="N19" s="112">
        <v>69600</v>
      </c>
      <c r="O19" s="52" t="s">
        <v>347</v>
      </c>
      <c r="P19" s="54">
        <v>43111</v>
      </c>
      <c r="Q19" s="73">
        <v>267505</v>
      </c>
      <c r="R19" s="73">
        <v>0</v>
      </c>
      <c r="S19" s="73">
        <v>0</v>
      </c>
      <c r="T19" s="53">
        <v>800258896</v>
      </c>
      <c r="U19" s="112">
        <v>0</v>
      </c>
      <c r="V19" s="112">
        <v>0</v>
      </c>
      <c r="W19" s="112">
        <v>0</v>
      </c>
      <c r="X19" s="112">
        <v>69600</v>
      </c>
      <c r="Y19" s="112">
        <v>0</v>
      </c>
      <c r="Z19" s="112">
        <v>0</v>
      </c>
      <c r="AA19" s="112">
        <v>0</v>
      </c>
    </row>
    <row r="20" spans="1:27" s="24" customFormat="1" x14ac:dyDescent="0.3">
      <c r="A20" s="26">
        <v>15</v>
      </c>
      <c r="B20" s="27">
        <v>20815</v>
      </c>
      <c r="C20" s="27" t="s">
        <v>217</v>
      </c>
      <c r="D20" s="72" t="s">
        <v>242</v>
      </c>
      <c r="E20" s="72" t="s">
        <v>242</v>
      </c>
      <c r="F20" s="27">
        <v>30286</v>
      </c>
      <c r="G20" s="72" t="s">
        <v>305</v>
      </c>
      <c r="H20" s="72" t="s">
        <v>306</v>
      </c>
      <c r="I20" s="27">
        <v>226077</v>
      </c>
      <c r="J20" s="51">
        <v>43010</v>
      </c>
      <c r="K20" s="51">
        <v>42883</v>
      </c>
      <c r="L20" s="73">
        <v>637070</v>
      </c>
      <c r="M20" s="112">
        <v>637070</v>
      </c>
      <c r="N20" s="112">
        <v>637070</v>
      </c>
      <c r="O20" s="52" t="s">
        <v>351</v>
      </c>
      <c r="P20" s="54"/>
      <c r="Q20" s="73">
        <v>0</v>
      </c>
      <c r="R20" s="73">
        <v>0</v>
      </c>
      <c r="S20" s="73">
        <v>0</v>
      </c>
      <c r="T20" s="53">
        <v>0</v>
      </c>
      <c r="U20" s="112">
        <v>0</v>
      </c>
      <c r="V20" s="112">
        <v>0</v>
      </c>
      <c r="W20" s="112">
        <v>0</v>
      </c>
      <c r="X20" s="112">
        <v>637070</v>
      </c>
      <c r="Y20" s="112">
        <v>0</v>
      </c>
      <c r="Z20" s="112">
        <v>0</v>
      </c>
      <c r="AA20" s="112">
        <v>0</v>
      </c>
    </row>
    <row r="21" spans="1:27" s="24" customFormat="1" x14ac:dyDescent="0.3">
      <c r="A21" s="26">
        <v>16</v>
      </c>
      <c r="B21" s="27">
        <v>11490</v>
      </c>
      <c r="C21" s="27" t="s">
        <v>220</v>
      </c>
      <c r="D21" s="72" t="s">
        <v>242</v>
      </c>
      <c r="E21" s="72" t="s">
        <v>242</v>
      </c>
      <c r="F21" s="27">
        <v>33223</v>
      </c>
      <c r="G21" s="72" t="s">
        <v>311</v>
      </c>
      <c r="H21" s="72" t="s">
        <v>312</v>
      </c>
      <c r="I21" s="27">
        <v>227159</v>
      </c>
      <c r="J21" s="51">
        <v>42982</v>
      </c>
      <c r="K21" s="51">
        <v>42787</v>
      </c>
      <c r="L21" s="73">
        <v>2455062</v>
      </c>
      <c r="M21" s="112">
        <v>2455062</v>
      </c>
      <c r="N21" s="112">
        <v>1616812</v>
      </c>
      <c r="O21" s="52" t="s">
        <v>347</v>
      </c>
      <c r="P21" s="54">
        <v>43028</v>
      </c>
      <c r="Q21" s="73">
        <v>838250</v>
      </c>
      <c r="R21" s="73">
        <v>0</v>
      </c>
      <c r="S21" s="73">
        <v>0</v>
      </c>
      <c r="T21" s="53">
        <v>800258896</v>
      </c>
      <c r="U21" s="112">
        <v>0</v>
      </c>
      <c r="V21" s="112">
        <v>0</v>
      </c>
      <c r="W21" s="112">
        <v>0</v>
      </c>
      <c r="X21" s="112">
        <v>1616812</v>
      </c>
      <c r="Y21" s="112">
        <v>0</v>
      </c>
      <c r="Z21" s="112">
        <v>0</v>
      </c>
      <c r="AA21" s="112">
        <v>0</v>
      </c>
    </row>
    <row r="22" spans="1:27" s="24" customFormat="1" x14ac:dyDescent="0.3">
      <c r="A22" s="26">
        <v>17</v>
      </c>
      <c r="B22" s="27">
        <v>19711</v>
      </c>
      <c r="C22" s="27" t="s">
        <v>221</v>
      </c>
      <c r="D22" s="72" t="s">
        <v>242</v>
      </c>
      <c r="E22" s="72" t="s">
        <v>242</v>
      </c>
      <c r="F22" s="27">
        <v>33185</v>
      </c>
      <c r="G22" s="72" t="s">
        <v>313</v>
      </c>
      <c r="H22" s="72" t="s">
        <v>314</v>
      </c>
      <c r="I22" s="27">
        <v>304279</v>
      </c>
      <c r="J22" s="51">
        <v>42982</v>
      </c>
      <c r="K22" s="51">
        <v>42747</v>
      </c>
      <c r="L22" s="73">
        <v>4646191</v>
      </c>
      <c r="M22" s="112">
        <v>4646191</v>
      </c>
      <c r="N22" s="112">
        <v>3866512</v>
      </c>
      <c r="O22" s="52" t="s">
        <v>348</v>
      </c>
      <c r="P22" s="54">
        <v>43025</v>
      </c>
      <c r="Q22" s="73">
        <v>779679</v>
      </c>
      <c r="R22" s="73">
        <v>0</v>
      </c>
      <c r="S22" s="73">
        <v>0</v>
      </c>
      <c r="T22" s="53">
        <v>800258896</v>
      </c>
      <c r="U22" s="112">
        <v>0</v>
      </c>
      <c r="V22" s="112">
        <v>0</v>
      </c>
      <c r="W22" s="112">
        <v>0</v>
      </c>
      <c r="X22" s="112">
        <v>3866512</v>
      </c>
      <c r="Y22" s="112">
        <v>0</v>
      </c>
      <c r="Z22" s="112">
        <v>0</v>
      </c>
      <c r="AA22" s="112">
        <v>0</v>
      </c>
    </row>
    <row r="23" spans="1:27" s="24" customFormat="1" x14ac:dyDescent="0.3">
      <c r="A23" s="26">
        <v>18</v>
      </c>
      <c r="B23" s="27">
        <v>28705</v>
      </c>
      <c r="C23" s="27" t="s">
        <v>222</v>
      </c>
      <c r="D23" s="72" t="s">
        <v>242</v>
      </c>
      <c r="E23" s="72" t="s">
        <v>242</v>
      </c>
      <c r="F23" s="27">
        <v>33203</v>
      </c>
      <c r="G23" s="72" t="s">
        <v>295</v>
      </c>
      <c r="H23" s="72" t="s">
        <v>296</v>
      </c>
      <c r="I23" s="27">
        <v>261372</v>
      </c>
      <c r="J23" s="51">
        <v>43010</v>
      </c>
      <c r="K23" s="51">
        <v>42971</v>
      </c>
      <c r="L23" s="73">
        <v>1821049</v>
      </c>
      <c r="M23" s="112">
        <v>1821049</v>
      </c>
      <c r="N23" s="112">
        <v>351200</v>
      </c>
      <c r="O23" s="52" t="s">
        <v>347</v>
      </c>
      <c r="P23" s="54">
        <v>43111</v>
      </c>
      <c r="Q23" s="73">
        <v>1469849</v>
      </c>
      <c r="R23" s="73">
        <v>0</v>
      </c>
      <c r="S23" s="73">
        <v>0</v>
      </c>
      <c r="T23" s="53">
        <v>800258896</v>
      </c>
      <c r="U23" s="112">
        <v>0</v>
      </c>
      <c r="V23" s="112">
        <v>0</v>
      </c>
      <c r="W23" s="112">
        <v>0</v>
      </c>
      <c r="X23" s="112">
        <v>351200</v>
      </c>
      <c r="Y23" s="112">
        <v>0</v>
      </c>
      <c r="Z23" s="112">
        <v>0</v>
      </c>
      <c r="AA23" s="112">
        <v>0</v>
      </c>
    </row>
    <row r="24" spans="1:27" s="24" customFormat="1" x14ac:dyDescent="0.3">
      <c r="A24" s="26">
        <v>19</v>
      </c>
      <c r="B24" s="27">
        <v>12527</v>
      </c>
      <c r="C24" s="27" t="s">
        <v>223</v>
      </c>
      <c r="D24" s="72" t="s">
        <v>242</v>
      </c>
      <c r="E24" s="72" t="s">
        <v>242</v>
      </c>
      <c r="F24" s="27">
        <v>30882</v>
      </c>
      <c r="G24" s="72" t="s">
        <v>315</v>
      </c>
      <c r="H24" s="72" t="s">
        <v>316</v>
      </c>
      <c r="I24" s="27">
        <v>210085</v>
      </c>
      <c r="J24" s="51">
        <v>43010</v>
      </c>
      <c r="K24" s="51">
        <v>42799</v>
      </c>
      <c r="L24" s="73">
        <v>444060</v>
      </c>
      <c r="M24" s="112">
        <v>444060</v>
      </c>
      <c r="N24" s="112">
        <v>58800</v>
      </c>
      <c r="O24" s="52" t="s">
        <v>352</v>
      </c>
      <c r="P24" s="54">
        <v>43111</v>
      </c>
      <c r="Q24" s="73">
        <v>385260</v>
      </c>
      <c r="R24" s="73">
        <v>0</v>
      </c>
      <c r="S24" s="73">
        <v>0</v>
      </c>
      <c r="T24" s="53">
        <v>800258896</v>
      </c>
      <c r="U24" s="112">
        <v>0</v>
      </c>
      <c r="V24" s="112">
        <v>0</v>
      </c>
      <c r="W24" s="112">
        <v>0</v>
      </c>
      <c r="X24" s="112">
        <v>58800</v>
      </c>
      <c r="Y24" s="112">
        <v>0</v>
      </c>
      <c r="Z24" s="112">
        <v>0</v>
      </c>
      <c r="AA24" s="112">
        <v>0</v>
      </c>
    </row>
    <row r="25" spans="1:27" s="24" customFormat="1" x14ac:dyDescent="0.3">
      <c r="A25" s="26">
        <v>20</v>
      </c>
      <c r="B25" s="27">
        <v>948</v>
      </c>
      <c r="C25" s="27" t="s">
        <v>224</v>
      </c>
      <c r="D25" s="72" t="s">
        <v>242</v>
      </c>
      <c r="E25" s="72" t="s">
        <v>242</v>
      </c>
      <c r="F25" s="27">
        <v>32865</v>
      </c>
      <c r="G25" s="72" t="s">
        <v>317</v>
      </c>
      <c r="H25" s="72" t="s">
        <v>318</v>
      </c>
      <c r="I25" s="27">
        <v>193140</v>
      </c>
      <c r="J25" s="51">
        <v>42718</v>
      </c>
      <c r="K25" s="51">
        <v>42655</v>
      </c>
      <c r="L25" s="73">
        <v>1855545</v>
      </c>
      <c r="M25" s="112">
        <v>1855545</v>
      </c>
      <c r="N25" s="112">
        <v>1238400</v>
      </c>
      <c r="O25" s="52" t="s">
        <v>347</v>
      </c>
      <c r="P25" s="54">
        <v>43518</v>
      </c>
      <c r="Q25" s="73">
        <v>617145</v>
      </c>
      <c r="R25" s="73">
        <v>0</v>
      </c>
      <c r="S25" s="73">
        <v>0</v>
      </c>
      <c r="T25" s="53">
        <v>800258896</v>
      </c>
      <c r="U25" s="112">
        <v>0</v>
      </c>
      <c r="V25" s="112">
        <v>0</v>
      </c>
      <c r="W25" s="112">
        <v>0</v>
      </c>
      <c r="X25" s="112">
        <v>1238400</v>
      </c>
      <c r="Y25" s="112">
        <v>0</v>
      </c>
      <c r="Z25" s="112">
        <v>0</v>
      </c>
      <c r="AA25" s="112">
        <v>0</v>
      </c>
    </row>
    <row r="26" spans="1:27" s="24" customFormat="1" x14ac:dyDescent="0.3">
      <c r="A26" s="26">
        <v>21</v>
      </c>
      <c r="B26" s="27">
        <v>386</v>
      </c>
      <c r="C26" s="27" t="s">
        <v>402</v>
      </c>
      <c r="D26" s="72" t="s">
        <v>242</v>
      </c>
      <c r="E26" s="72" t="s">
        <v>242</v>
      </c>
      <c r="F26" s="27">
        <v>30340</v>
      </c>
      <c r="G26" s="72" t="s">
        <v>319</v>
      </c>
      <c r="H26" s="72" t="s">
        <v>320</v>
      </c>
      <c r="I26" s="27">
        <v>204207</v>
      </c>
      <c r="J26" s="51">
        <v>42675</v>
      </c>
      <c r="K26" s="51">
        <v>42640</v>
      </c>
      <c r="L26" s="73">
        <v>3907035</v>
      </c>
      <c r="M26" s="112">
        <v>3907035</v>
      </c>
      <c r="N26" s="112">
        <v>2264166</v>
      </c>
      <c r="O26" s="52" t="s">
        <v>347</v>
      </c>
      <c r="P26" s="54">
        <v>43209</v>
      </c>
      <c r="Q26" s="73">
        <v>1642869</v>
      </c>
      <c r="R26" s="73">
        <v>0</v>
      </c>
      <c r="S26" s="73">
        <v>0</v>
      </c>
      <c r="T26" s="53">
        <v>800215681</v>
      </c>
      <c r="U26" s="112">
        <v>0</v>
      </c>
      <c r="V26" s="112">
        <v>0</v>
      </c>
      <c r="W26" s="112">
        <v>0</v>
      </c>
      <c r="X26" s="112">
        <v>2264166</v>
      </c>
      <c r="Y26" s="112">
        <v>0</v>
      </c>
      <c r="Z26" s="112">
        <v>0</v>
      </c>
      <c r="AA26" s="112">
        <v>0</v>
      </c>
    </row>
    <row r="27" spans="1:27" s="24" customFormat="1" x14ac:dyDescent="0.3">
      <c r="A27" s="26">
        <v>22</v>
      </c>
      <c r="B27" s="27">
        <v>6039</v>
      </c>
      <c r="C27" s="27" t="s">
        <v>225</v>
      </c>
      <c r="D27" s="72" t="s">
        <v>242</v>
      </c>
      <c r="E27" s="72" t="s">
        <v>242</v>
      </c>
      <c r="F27" s="27">
        <v>32933</v>
      </c>
      <c r="G27" s="72" t="s">
        <v>321</v>
      </c>
      <c r="H27" s="72" t="s">
        <v>322</v>
      </c>
      <c r="I27" s="27">
        <v>294780</v>
      </c>
      <c r="J27" s="51">
        <v>42751</v>
      </c>
      <c r="K27" s="51">
        <v>42722</v>
      </c>
      <c r="L27" s="73">
        <v>475305</v>
      </c>
      <c r="M27" s="112">
        <v>475305</v>
      </c>
      <c r="N27" s="112">
        <v>38800</v>
      </c>
      <c r="O27" s="52" t="s">
        <v>353</v>
      </c>
      <c r="P27" s="54">
        <v>43265</v>
      </c>
      <c r="Q27" s="73">
        <v>436505</v>
      </c>
      <c r="R27" s="73">
        <v>0</v>
      </c>
      <c r="S27" s="73">
        <v>0</v>
      </c>
      <c r="T27" s="53">
        <v>800222752</v>
      </c>
      <c r="U27" s="112">
        <v>0</v>
      </c>
      <c r="V27" s="112">
        <v>0</v>
      </c>
      <c r="W27" s="112">
        <v>0</v>
      </c>
      <c r="X27" s="112">
        <v>38800</v>
      </c>
      <c r="Y27" s="112">
        <v>0</v>
      </c>
      <c r="Z27" s="112">
        <v>0</v>
      </c>
      <c r="AA27" s="112">
        <v>0</v>
      </c>
    </row>
    <row r="28" spans="1:27" s="24" customFormat="1" x14ac:dyDescent="0.3">
      <c r="A28" s="26">
        <v>23</v>
      </c>
      <c r="B28" s="27">
        <v>5662</v>
      </c>
      <c r="C28" s="27" t="s">
        <v>227</v>
      </c>
      <c r="D28" s="72" t="s">
        <v>242</v>
      </c>
      <c r="E28" s="72" t="s">
        <v>242</v>
      </c>
      <c r="F28" s="27">
        <v>32935</v>
      </c>
      <c r="G28" s="72" t="s">
        <v>267</v>
      </c>
      <c r="H28" s="72" t="s">
        <v>268</v>
      </c>
      <c r="I28" s="27">
        <v>214013</v>
      </c>
      <c r="J28" s="51">
        <v>42751</v>
      </c>
      <c r="K28" s="51">
        <v>42723</v>
      </c>
      <c r="L28" s="73">
        <v>4072739</v>
      </c>
      <c r="M28" s="112">
        <v>4072739</v>
      </c>
      <c r="N28" s="112">
        <v>4072739</v>
      </c>
      <c r="O28" s="52" t="s">
        <v>347</v>
      </c>
      <c r="P28" s="54"/>
      <c r="Q28" s="73">
        <v>0</v>
      </c>
      <c r="R28" s="73">
        <v>0</v>
      </c>
      <c r="S28" s="73">
        <v>0</v>
      </c>
      <c r="T28" s="53">
        <v>0</v>
      </c>
      <c r="U28" s="112">
        <v>0</v>
      </c>
      <c r="V28" s="112">
        <v>0</v>
      </c>
      <c r="W28" s="112">
        <v>0</v>
      </c>
      <c r="X28" s="112">
        <v>4072739</v>
      </c>
      <c r="Y28" s="112">
        <v>0</v>
      </c>
      <c r="Z28" s="112">
        <v>0</v>
      </c>
      <c r="AA28" s="112">
        <v>0</v>
      </c>
    </row>
    <row r="29" spans="1:27" s="24" customFormat="1" x14ac:dyDescent="0.3">
      <c r="A29" s="26">
        <v>24</v>
      </c>
      <c r="B29" s="27">
        <v>6162</v>
      </c>
      <c r="C29" s="27" t="s">
        <v>229</v>
      </c>
      <c r="D29" s="72" t="s">
        <v>242</v>
      </c>
      <c r="E29" s="72" t="s">
        <v>242</v>
      </c>
      <c r="F29" s="27">
        <v>32934</v>
      </c>
      <c r="G29" s="72" t="s">
        <v>327</v>
      </c>
      <c r="H29" s="72" t="s">
        <v>328</v>
      </c>
      <c r="I29" s="27">
        <v>227245</v>
      </c>
      <c r="J29" s="51">
        <v>42751</v>
      </c>
      <c r="K29" s="51">
        <v>42704</v>
      </c>
      <c r="L29" s="73">
        <v>45300</v>
      </c>
      <c r="M29" s="112">
        <v>45300</v>
      </c>
      <c r="N29" s="112">
        <v>45300</v>
      </c>
      <c r="O29" s="52" t="s">
        <v>347</v>
      </c>
      <c r="P29" s="54"/>
      <c r="Q29" s="73">
        <v>0</v>
      </c>
      <c r="R29" s="73">
        <v>0</v>
      </c>
      <c r="S29" s="73">
        <v>0</v>
      </c>
      <c r="T29" s="53">
        <v>0</v>
      </c>
      <c r="U29" s="112">
        <v>0</v>
      </c>
      <c r="V29" s="112">
        <v>0</v>
      </c>
      <c r="W29" s="112">
        <v>0</v>
      </c>
      <c r="X29" s="112">
        <v>45300</v>
      </c>
      <c r="Y29" s="112">
        <v>0</v>
      </c>
      <c r="Z29" s="112">
        <v>0</v>
      </c>
      <c r="AA29" s="112">
        <v>0</v>
      </c>
    </row>
    <row r="30" spans="1:27" s="24" customFormat="1" x14ac:dyDescent="0.3">
      <c r="A30" s="26">
        <v>25</v>
      </c>
      <c r="B30" s="27">
        <v>4266</v>
      </c>
      <c r="C30" s="27" t="s">
        <v>230</v>
      </c>
      <c r="D30" s="72" t="s">
        <v>242</v>
      </c>
      <c r="E30" s="72" t="s">
        <v>242</v>
      </c>
      <c r="F30" s="27">
        <v>32934</v>
      </c>
      <c r="G30" s="72" t="s">
        <v>327</v>
      </c>
      <c r="H30" s="72" t="s">
        <v>328</v>
      </c>
      <c r="I30" s="27">
        <v>227245</v>
      </c>
      <c r="J30" s="51">
        <v>42811</v>
      </c>
      <c r="K30" s="51">
        <v>42701</v>
      </c>
      <c r="L30" s="73">
        <v>3674384</v>
      </c>
      <c r="M30" s="112">
        <v>3674384</v>
      </c>
      <c r="N30" s="112">
        <v>3674384</v>
      </c>
      <c r="O30" s="52" t="s">
        <v>347</v>
      </c>
      <c r="P30" s="54"/>
      <c r="Q30" s="73">
        <v>0</v>
      </c>
      <c r="R30" s="73">
        <v>0</v>
      </c>
      <c r="S30" s="73">
        <v>0</v>
      </c>
      <c r="T30" s="53">
        <v>0</v>
      </c>
      <c r="U30" s="112">
        <v>0</v>
      </c>
      <c r="V30" s="112">
        <v>0</v>
      </c>
      <c r="W30" s="112">
        <v>0</v>
      </c>
      <c r="X30" s="112">
        <v>3674384</v>
      </c>
      <c r="Y30" s="112">
        <v>0</v>
      </c>
      <c r="Z30" s="112">
        <v>0</v>
      </c>
      <c r="AA30" s="112">
        <v>0</v>
      </c>
    </row>
    <row r="31" spans="1:27" s="24" customFormat="1" x14ac:dyDescent="0.3">
      <c r="A31" s="26">
        <v>26</v>
      </c>
      <c r="B31" s="27">
        <v>1058</v>
      </c>
      <c r="C31" s="27" t="s">
        <v>231</v>
      </c>
      <c r="D31" s="72" t="s">
        <v>242</v>
      </c>
      <c r="E31" s="72" t="s">
        <v>242</v>
      </c>
      <c r="F31" s="27">
        <v>30071</v>
      </c>
      <c r="G31" s="72" t="s">
        <v>329</v>
      </c>
      <c r="H31" s="72" t="s">
        <v>330</v>
      </c>
      <c r="I31" s="27">
        <v>192797</v>
      </c>
      <c r="J31" s="51">
        <v>42811</v>
      </c>
      <c r="K31" s="51">
        <v>42646</v>
      </c>
      <c r="L31" s="73">
        <v>15406502</v>
      </c>
      <c r="M31" s="112">
        <v>15406502</v>
      </c>
      <c r="N31" s="112">
        <v>15406502</v>
      </c>
      <c r="O31" s="52" t="s">
        <v>347</v>
      </c>
      <c r="P31" s="54"/>
      <c r="Q31" s="73">
        <v>0</v>
      </c>
      <c r="R31" s="73">
        <v>0</v>
      </c>
      <c r="S31" s="73">
        <v>0</v>
      </c>
      <c r="T31" s="53">
        <v>0</v>
      </c>
      <c r="U31" s="112">
        <v>0</v>
      </c>
      <c r="V31" s="112">
        <v>0</v>
      </c>
      <c r="W31" s="112">
        <v>0</v>
      </c>
      <c r="X31" s="112">
        <v>15406502</v>
      </c>
      <c r="Y31" s="112">
        <v>0</v>
      </c>
      <c r="Z31" s="112">
        <v>0</v>
      </c>
      <c r="AA31" s="112">
        <v>0</v>
      </c>
    </row>
    <row r="32" spans="1:27" s="24" customFormat="1" x14ac:dyDescent="0.3">
      <c r="A32" s="26">
        <v>27</v>
      </c>
      <c r="B32" s="27">
        <v>666</v>
      </c>
      <c r="C32" s="27" t="s">
        <v>403</v>
      </c>
      <c r="D32" s="72" t="s">
        <v>242</v>
      </c>
      <c r="E32" s="72" t="s">
        <v>242</v>
      </c>
      <c r="F32" s="27">
        <v>30164</v>
      </c>
      <c r="G32" s="72" t="s">
        <v>331</v>
      </c>
      <c r="H32" s="72" t="s">
        <v>332</v>
      </c>
      <c r="I32" s="27">
        <v>261838</v>
      </c>
      <c r="J32" s="51">
        <v>42675</v>
      </c>
      <c r="K32" s="51">
        <v>42644</v>
      </c>
      <c r="L32" s="73">
        <v>3122263</v>
      </c>
      <c r="M32" s="112">
        <v>3122263</v>
      </c>
      <c r="N32" s="112">
        <v>2500412</v>
      </c>
      <c r="O32" s="52" t="s">
        <v>354</v>
      </c>
      <c r="P32" s="54">
        <v>42768</v>
      </c>
      <c r="Q32" s="73">
        <v>621851</v>
      </c>
      <c r="R32" s="73">
        <v>0</v>
      </c>
      <c r="S32" s="73">
        <v>0</v>
      </c>
      <c r="T32" s="53">
        <v>800215681</v>
      </c>
      <c r="U32" s="112">
        <v>0</v>
      </c>
      <c r="V32" s="112">
        <v>0</v>
      </c>
      <c r="W32" s="112">
        <v>0</v>
      </c>
      <c r="X32" s="112">
        <v>2500412</v>
      </c>
      <c r="Y32" s="112">
        <v>0</v>
      </c>
      <c r="Z32" s="112">
        <v>0</v>
      </c>
      <c r="AA32" s="112">
        <v>0</v>
      </c>
    </row>
    <row r="33" spans="1:27" s="24" customFormat="1" x14ac:dyDescent="0.3">
      <c r="A33" s="26">
        <v>28</v>
      </c>
      <c r="B33" s="27">
        <v>24234</v>
      </c>
      <c r="C33" s="27" t="s">
        <v>232</v>
      </c>
      <c r="D33" s="72" t="s">
        <v>242</v>
      </c>
      <c r="E33" s="72" t="s">
        <v>242</v>
      </c>
      <c r="F33" s="27">
        <v>33140</v>
      </c>
      <c r="G33" s="72" t="s">
        <v>333</v>
      </c>
      <c r="H33" s="72" t="s">
        <v>334</v>
      </c>
      <c r="I33" s="27">
        <v>355999</v>
      </c>
      <c r="J33" s="51">
        <v>43213</v>
      </c>
      <c r="K33" s="51">
        <v>42917</v>
      </c>
      <c r="L33" s="73">
        <v>369575</v>
      </c>
      <c r="M33" s="112">
        <v>369575</v>
      </c>
      <c r="N33" s="112">
        <v>369575</v>
      </c>
      <c r="O33" s="52" t="s">
        <v>355</v>
      </c>
      <c r="P33" s="54"/>
      <c r="Q33" s="73">
        <v>0</v>
      </c>
      <c r="R33" s="73">
        <v>0</v>
      </c>
      <c r="S33" s="73">
        <v>0</v>
      </c>
      <c r="T33" s="53">
        <v>0</v>
      </c>
      <c r="U33" s="112">
        <v>0</v>
      </c>
      <c r="V33" s="112">
        <v>0</v>
      </c>
      <c r="W33" s="112">
        <v>0</v>
      </c>
      <c r="X33" s="112">
        <v>369575</v>
      </c>
      <c r="Y33" s="112">
        <v>0</v>
      </c>
      <c r="Z33" s="112">
        <v>0</v>
      </c>
      <c r="AA33" s="112">
        <v>0</v>
      </c>
    </row>
    <row r="34" spans="1:27" s="24" customFormat="1" x14ac:dyDescent="0.3">
      <c r="A34" s="26">
        <v>29</v>
      </c>
      <c r="B34" s="27">
        <v>13002</v>
      </c>
      <c r="C34" s="27" t="s">
        <v>234</v>
      </c>
      <c r="D34" s="72" t="s">
        <v>242</v>
      </c>
      <c r="E34" s="72" t="s">
        <v>242</v>
      </c>
      <c r="F34" s="27">
        <v>30296</v>
      </c>
      <c r="G34" s="72" t="s">
        <v>337</v>
      </c>
      <c r="H34" s="72" t="s">
        <v>338</v>
      </c>
      <c r="I34" s="27">
        <v>226120</v>
      </c>
      <c r="J34" s="51">
        <v>42982</v>
      </c>
      <c r="K34" s="51">
        <v>42804</v>
      </c>
      <c r="L34" s="73">
        <v>582800</v>
      </c>
      <c r="M34" s="112">
        <v>582800</v>
      </c>
      <c r="N34" s="112">
        <v>582800</v>
      </c>
      <c r="O34" s="52" t="s">
        <v>347</v>
      </c>
      <c r="P34" s="54"/>
      <c r="Q34" s="73">
        <v>0</v>
      </c>
      <c r="R34" s="73">
        <v>0</v>
      </c>
      <c r="S34" s="73">
        <v>0</v>
      </c>
      <c r="T34" s="53">
        <v>0</v>
      </c>
      <c r="U34" s="112">
        <v>0</v>
      </c>
      <c r="V34" s="112">
        <v>0</v>
      </c>
      <c r="W34" s="112">
        <v>0</v>
      </c>
      <c r="X34" s="112">
        <v>582800</v>
      </c>
      <c r="Y34" s="112">
        <v>0</v>
      </c>
      <c r="Z34" s="112">
        <v>0</v>
      </c>
      <c r="AA34" s="112">
        <v>0</v>
      </c>
    </row>
    <row r="35" spans="1:27" s="24" customFormat="1" x14ac:dyDescent="0.3">
      <c r="A35" s="26">
        <v>30</v>
      </c>
      <c r="B35" s="27">
        <v>15588</v>
      </c>
      <c r="C35" s="27" t="s">
        <v>236</v>
      </c>
      <c r="D35" s="72" t="s">
        <v>242</v>
      </c>
      <c r="E35" s="72" t="s">
        <v>242</v>
      </c>
      <c r="F35" s="27">
        <v>30293</v>
      </c>
      <c r="G35" s="72" t="s">
        <v>339</v>
      </c>
      <c r="H35" s="72" t="s">
        <v>340</v>
      </c>
      <c r="I35" s="27">
        <v>226120</v>
      </c>
      <c r="J35" s="51">
        <v>43213</v>
      </c>
      <c r="K35" s="51">
        <v>42842</v>
      </c>
      <c r="L35" s="73">
        <v>42500</v>
      </c>
      <c r="M35" s="112">
        <v>42500</v>
      </c>
      <c r="N35" s="112">
        <v>42500</v>
      </c>
      <c r="O35" s="52" t="s">
        <v>347</v>
      </c>
      <c r="P35" s="54"/>
      <c r="Q35" s="73">
        <v>0</v>
      </c>
      <c r="R35" s="73">
        <v>0</v>
      </c>
      <c r="S35" s="73">
        <v>0</v>
      </c>
      <c r="T35" s="53">
        <v>0</v>
      </c>
      <c r="U35" s="112">
        <v>0</v>
      </c>
      <c r="V35" s="112">
        <v>0</v>
      </c>
      <c r="W35" s="112">
        <v>0</v>
      </c>
      <c r="X35" s="112">
        <v>42500</v>
      </c>
      <c r="Y35" s="112">
        <v>0</v>
      </c>
      <c r="Z35" s="112">
        <v>0</v>
      </c>
      <c r="AA35" s="112">
        <v>0</v>
      </c>
    </row>
    <row r="36" spans="1:27" s="24" customFormat="1" x14ac:dyDescent="0.3">
      <c r="A36" s="26">
        <v>31</v>
      </c>
      <c r="B36" s="27">
        <v>12929</v>
      </c>
      <c r="C36" s="27" t="s">
        <v>237</v>
      </c>
      <c r="D36" s="72" t="s">
        <v>242</v>
      </c>
      <c r="E36" s="72" t="s">
        <v>242</v>
      </c>
      <c r="F36" s="27">
        <v>30293</v>
      </c>
      <c r="G36" s="72" t="s">
        <v>339</v>
      </c>
      <c r="H36" s="72" t="s">
        <v>340</v>
      </c>
      <c r="I36" s="27">
        <v>226120</v>
      </c>
      <c r="J36" s="51">
        <v>43213</v>
      </c>
      <c r="K36" s="51">
        <v>42804</v>
      </c>
      <c r="L36" s="73">
        <v>692458</v>
      </c>
      <c r="M36" s="112">
        <v>692458</v>
      </c>
      <c r="N36" s="112">
        <v>692458</v>
      </c>
      <c r="O36" s="52" t="s">
        <v>356</v>
      </c>
      <c r="P36" s="54"/>
      <c r="Q36" s="73">
        <v>0</v>
      </c>
      <c r="R36" s="73">
        <v>0</v>
      </c>
      <c r="S36" s="73">
        <v>0</v>
      </c>
      <c r="T36" s="53">
        <v>0</v>
      </c>
      <c r="U36" s="112">
        <v>0</v>
      </c>
      <c r="V36" s="112">
        <v>0</v>
      </c>
      <c r="W36" s="112">
        <v>0</v>
      </c>
      <c r="X36" s="112">
        <v>692458</v>
      </c>
      <c r="Y36" s="112">
        <v>0</v>
      </c>
      <c r="Z36" s="112">
        <v>0</v>
      </c>
      <c r="AA36" s="112">
        <v>0</v>
      </c>
    </row>
    <row r="37" spans="1:27" s="24" customFormat="1" x14ac:dyDescent="0.3">
      <c r="A37" s="26">
        <v>32</v>
      </c>
      <c r="B37" s="27">
        <v>6991</v>
      </c>
      <c r="C37" s="27" t="s">
        <v>182</v>
      </c>
      <c r="D37" s="72" t="s">
        <v>242</v>
      </c>
      <c r="E37" s="72" t="s">
        <v>242</v>
      </c>
      <c r="F37" s="27">
        <v>32936</v>
      </c>
      <c r="G37" s="72" t="s">
        <v>243</v>
      </c>
      <c r="H37" s="72" t="s">
        <v>244</v>
      </c>
      <c r="I37" s="27">
        <v>277730</v>
      </c>
      <c r="J37" s="51">
        <v>42751</v>
      </c>
      <c r="K37" s="51">
        <v>42735</v>
      </c>
      <c r="L37" s="73">
        <v>3086668</v>
      </c>
      <c r="M37" s="112">
        <v>3086668</v>
      </c>
      <c r="N37" s="112">
        <v>1744600</v>
      </c>
      <c r="O37" s="52" t="s">
        <v>357</v>
      </c>
      <c r="P37" s="54" t="s">
        <v>394</v>
      </c>
      <c r="Q37" s="73">
        <v>1342068</v>
      </c>
      <c r="R37" s="73">
        <v>0</v>
      </c>
      <c r="S37" s="73">
        <v>0</v>
      </c>
      <c r="T37" s="53" t="s">
        <v>397</v>
      </c>
      <c r="U37" s="112">
        <v>0</v>
      </c>
      <c r="V37" s="112">
        <v>0</v>
      </c>
      <c r="W37" s="112">
        <v>0</v>
      </c>
      <c r="X37" s="112">
        <v>1744600</v>
      </c>
      <c r="Y37" s="112">
        <v>0</v>
      </c>
      <c r="Z37" s="112">
        <v>0</v>
      </c>
      <c r="AA37" s="112">
        <v>0</v>
      </c>
    </row>
    <row r="38" spans="1:27" s="24" customFormat="1" x14ac:dyDescent="0.3">
      <c r="A38" s="26">
        <v>33</v>
      </c>
      <c r="B38" s="27">
        <v>5647</v>
      </c>
      <c r="C38" s="27" t="s">
        <v>183</v>
      </c>
      <c r="D38" s="72" t="s">
        <v>242</v>
      </c>
      <c r="E38" s="72" t="s">
        <v>242</v>
      </c>
      <c r="F38" s="27">
        <v>30247</v>
      </c>
      <c r="G38" s="72" t="s">
        <v>245</v>
      </c>
      <c r="H38" s="72" t="s">
        <v>246</v>
      </c>
      <c r="I38" s="27">
        <v>266073</v>
      </c>
      <c r="J38" s="51">
        <v>42751</v>
      </c>
      <c r="K38" s="51">
        <v>42717</v>
      </c>
      <c r="L38" s="73">
        <v>1081625</v>
      </c>
      <c r="M38" s="112">
        <v>1081625</v>
      </c>
      <c r="N38" s="112">
        <v>868000</v>
      </c>
      <c r="O38" s="52" t="s">
        <v>358</v>
      </c>
      <c r="P38" s="54">
        <v>42776</v>
      </c>
      <c r="Q38" s="73">
        <v>213625</v>
      </c>
      <c r="R38" s="73">
        <v>0</v>
      </c>
      <c r="S38" s="73">
        <v>0</v>
      </c>
      <c r="T38" s="53">
        <v>800216120</v>
      </c>
      <c r="U38" s="112">
        <v>0</v>
      </c>
      <c r="V38" s="112">
        <v>0</v>
      </c>
      <c r="W38" s="112">
        <v>0</v>
      </c>
      <c r="X38" s="112">
        <v>868000</v>
      </c>
      <c r="Y38" s="112">
        <v>0</v>
      </c>
      <c r="Z38" s="112">
        <v>0</v>
      </c>
      <c r="AA38" s="112">
        <v>0</v>
      </c>
    </row>
    <row r="39" spans="1:27" s="24" customFormat="1" x14ac:dyDescent="0.3">
      <c r="A39" s="26">
        <v>34</v>
      </c>
      <c r="B39" s="27">
        <v>6948</v>
      </c>
      <c r="C39" s="27" t="s">
        <v>184</v>
      </c>
      <c r="D39" s="72" t="s">
        <v>242</v>
      </c>
      <c r="E39" s="72" t="s">
        <v>242</v>
      </c>
      <c r="F39" s="27">
        <v>32931</v>
      </c>
      <c r="G39" s="72" t="s">
        <v>247</v>
      </c>
      <c r="H39" s="72" t="s">
        <v>248</v>
      </c>
      <c r="I39" s="27">
        <v>184246</v>
      </c>
      <c r="J39" s="51">
        <v>42751</v>
      </c>
      <c r="K39" s="51">
        <v>42712</v>
      </c>
      <c r="L39" s="73">
        <v>2643841</v>
      </c>
      <c r="M39" s="112">
        <v>2643841</v>
      </c>
      <c r="N39" s="112">
        <v>2498923</v>
      </c>
      <c r="O39" s="52" t="s">
        <v>359</v>
      </c>
      <c r="P39" s="54">
        <v>42776</v>
      </c>
      <c r="Q39" s="73">
        <v>142118</v>
      </c>
      <c r="R39" s="73">
        <v>0</v>
      </c>
      <c r="S39" s="73">
        <v>0</v>
      </c>
      <c r="T39" s="53">
        <v>800215681</v>
      </c>
      <c r="U39" s="112">
        <v>0</v>
      </c>
      <c r="V39" s="112">
        <v>0</v>
      </c>
      <c r="W39" s="112">
        <v>2800</v>
      </c>
      <c r="X39" s="112">
        <v>2498923</v>
      </c>
      <c r="Y39" s="112">
        <v>0</v>
      </c>
      <c r="Z39" s="112">
        <v>0</v>
      </c>
      <c r="AA39" s="112">
        <v>0</v>
      </c>
    </row>
    <row r="40" spans="1:27" s="24" customFormat="1" x14ac:dyDescent="0.3">
      <c r="A40" s="26">
        <v>35</v>
      </c>
      <c r="B40" s="27">
        <v>1385</v>
      </c>
      <c r="C40" s="27" t="s">
        <v>186</v>
      </c>
      <c r="D40" s="72" t="s">
        <v>242</v>
      </c>
      <c r="E40" s="72" t="s">
        <v>242</v>
      </c>
      <c r="F40" s="27">
        <v>30069</v>
      </c>
      <c r="G40" s="72" t="s">
        <v>251</v>
      </c>
      <c r="H40" s="72" t="s">
        <v>252</v>
      </c>
      <c r="I40" s="27">
        <v>206908</v>
      </c>
      <c r="J40" s="51">
        <v>42751</v>
      </c>
      <c r="K40" s="51">
        <v>42664</v>
      </c>
      <c r="L40" s="73">
        <v>1250412</v>
      </c>
      <c r="M40" s="112">
        <v>1250412</v>
      </c>
      <c r="N40" s="112">
        <v>1085600</v>
      </c>
      <c r="O40" s="52" t="s">
        <v>360</v>
      </c>
      <c r="P40" s="54">
        <v>42776</v>
      </c>
      <c r="Q40" s="73">
        <v>164812</v>
      </c>
      <c r="R40" s="73">
        <v>0</v>
      </c>
      <c r="S40" s="73">
        <v>0</v>
      </c>
      <c r="T40" s="53">
        <v>800215805</v>
      </c>
      <c r="U40" s="112">
        <v>0</v>
      </c>
      <c r="V40" s="112">
        <v>0</v>
      </c>
      <c r="W40" s="112">
        <v>0</v>
      </c>
      <c r="X40" s="112">
        <v>1085600</v>
      </c>
      <c r="Y40" s="112">
        <v>0</v>
      </c>
      <c r="Z40" s="112">
        <v>0</v>
      </c>
      <c r="AA40" s="112">
        <v>0</v>
      </c>
    </row>
    <row r="41" spans="1:27" s="24" customFormat="1" x14ac:dyDescent="0.3">
      <c r="A41" s="26">
        <v>36</v>
      </c>
      <c r="B41" s="27">
        <v>1395</v>
      </c>
      <c r="C41" s="27" t="s">
        <v>187</v>
      </c>
      <c r="D41" s="72" t="s">
        <v>242</v>
      </c>
      <c r="E41" s="72" t="s">
        <v>242</v>
      </c>
      <c r="F41" s="27">
        <v>30070</v>
      </c>
      <c r="G41" s="72" t="s">
        <v>253</v>
      </c>
      <c r="H41" s="72" t="s">
        <v>254</v>
      </c>
      <c r="I41" s="27">
        <v>206908</v>
      </c>
      <c r="J41" s="51">
        <v>42751</v>
      </c>
      <c r="K41" s="51">
        <v>42664</v>
      </c>
      <c r="L41" s="73">
        <v>4689202</v>
      </c>
      <c r="M41" s="112">
        <v>4689202</v>
      </c>
      <c r="N41" s="112">
        <v>2997400</v>
      </c>
      <c r="O41" s="52" t="s">
        <v>361</v>
      </c>
      <c r="P41" s="54" t="s">
        <v>394</v>
      </c>
      <c r="Q41" s="73">
        <v>1691802</v>
      </c>
      <c r="R41" s="73">
        <v>0</v>
      </c>
      <c r="S41" s="73">
        <v>0</v>
      </c>
      <c r="T41" s="53" t="s">
        <v>397</v>
      </c>
      <c r="U41" s="112">
        <v>0</v>
      </c>
      <c r="V41" s="112">
        <v>0</v>
      </c>
      <c r="W41" s="112">
        <v>0</v>
      </c>
      <c r="X41" s="112">
        <v>2997400</v>
      </c>
      <c r="Y41" s="112">
        <v>0</v>
      </c>
      <c r="Z41" s="112">
        <v>0</v>
      </c>
      <c r="AA41" s="112">
        <v>0</v>
      </c>
    </row>
    <row r="42" spans="1:27" s="24" customFormat="1" x14ac:dyDescent="0.3">
      <c r="A42" s="26">
        <v>37</v>
      </c>
      <c r="B42" s="27">
        <v>8353</v>
      </c>
      <c r="C42" s="27" t="s">
        <v>191</v>
      </c>
      <c r="D42" s="72" t="s">
        <v>242</v>
      </c>
      <c r="E42" s="72" t="s">
        <v>242</v>
      </c>
      <c r="F42" s="27">
        <v>32978</v>
      </c>
      <c r="G42" s="72" t="s">
        <v>261</v>
      </c>
      <c r="H42" s="72" t="s">
        <v>262</v>
      </c>
      <c r="I42" s="27">
        <v>304279</v>
      </c>
      <c r="J42" s="51">
        <v>42795</v>
      </c>
      <c r="K42" s="51">
        <v>42747</v>
      </c>
      <c r="L42" s="73">
        <v>4889297</v>
      </c>
      <c r="M42" s="112">
        <v>4889297</v>
      </c>
      <c r="N42" s="112">
        <v>4318212</v>
      </c>
      <c r="O42" s="52" t="s">
        <v>362</v>
      </c>
      <c r="P42" s="54">
        <v>42837</v>
      </c>
      <c r="Q42" s="73">
        <v>571085</v>
      </c>
      <c r="R42" s="73">
        <v>0</v>
      </c>
      <c r="S42" s="73">
        <v>0</v>
      </c>
      <c r="T42" s="53">
        <v>800222219</v>
      </c>
      <c r="U42" s="112">
        <v>0</v>
      </c>
      <c r="V42" s="112">
        <v>0</v>
      </c>
      <c r="W42" s="112">
        <v>0</v>
      </c>
      <c r="X42" s="112">
        <v>4318212</v>
      </c>
      <c r="Y42" s="112">
        <v>0</v>
      </c>
      <c r="Z42" s="112">
        <v>0</v>
      </c>
      <c r="AA42" s="112">
        <v>0</v>
      </c>
    </row>
    <row r="43" spans="1:27" s="24" customFormat="1" x14ac:dyDescent="0.3">
      <c r="A43" s="26">
        <v>38</v>
      </c>
      <c r="B43" s="27">
        <v>10960</v>
      </c>
      <c r="C43" s="27" t="s">
        <v>192</v>
      </c>
      <c r="D43" s="72" t="s">
        <v>242</v>
      </c>
      <c r="E43" s="72" t="s">
        <v>242</v>
      </c>
      <c r="F43" s="27">
        <v>30409</v>
      </c>
      <c r="G43" s="72" t="s">
        <v>263</v>
      </c>
      <c r="H43" s="72" t="s">
        <v>264</v>
      </c>
      <c r="I43" s="27">
        <v>218561</v>
      </c>
      <c r="J43" s="51">
        <v>42795</v>
      </c>
      <c r="K43" s="51">
        <v>42732</v>
      </c>
      <c r="L43" s="73">
        <v>5694455</v>
      </c>
      <c r="M43" s="112">
        <v>5694455</v>
      </c>
      <c r="N43" s="112">
        <v>2181612</v>
      </c>
      <c r="O43" s="52" t="s">
        <v>363</v>
      </c>
      <c r="P43" s="54">
        <v>42831</v>
      </c>
      <c r="Q43" s="73">
        <v>3512843</v>
      </c>
      <c r="R43" s="73">
        <v>0</v>
      </c>
      <c r="S43" s="73">
        <v>0</v>
      </c>
      <c r="T43" s="53">
        <v>800222131</v>
      </c>
      <c r="U43" s="112">
        <v>0</v>
      </c>
      <c r="V43" s="112">
        <v>0</v>
      </c>
      <c r="W43" s="112">
        <v>0</v>
      </c>
      <c r="X43" s="112">
        <v>2181612</v>
      </c>
      <c r="Y43" s="112">
        <v>0</v>
      </c>
      <c r="Z43" s="112">
        <v>0</v>
      </c>
      <c r="AA43" s="112">
        <v>0</v>
      </c>
    </row>
    <row r="44" spans="1:27" s="24" customFormat="1" x14ac:dyDescent="0.3">
      <c r="A44" s="26">
        <v>39</v>
      </c>
      <c r="B44" s="27">
        <v>7446</v>
      </c>
      <c r="C44" s="27" t="s">
        <v>193</v>
      </c>
      <c r="D44" s="72" t="s">
        <v>242</v>
      </c>
      <c r="E44" s="72" t="s">
        <v>242</v>
      </c>
      <c r="F44" s="27">
        <v>30408</v>
      </c>
      <c r="G44" s="72" t="s">
        <v>265</v>
      </c>
      <c r="H44" s="72" t="s">
        <v>266</v>
      </c>
      <c r="I44" s="27">
        <v>218561</v>
      </c>
      <c r="J44" s="51">
        <v>42795</v>
      </c>
      <c r="K44" s="51">
        <v>42731</v>
      </c>
      <c r="L44" s="73">
        <v>3603781</v>
      </c>
      <c r="M44" s="112">
        <v>3603781</v>
      </c>
      <c r="N44" s="112">
        <v>3312412</v>
      </c>
      <c r="O44" s="52" t="s">
        <v>364</v>
      </c>
      <c r="P44" s="54">
        <v>42831</v>
      </c>
      <c r="Q44" s="73">
        <v>291369</v>
      </c>
      <c r="R44" s="73">
        <v>0</v>
      </c>
      <c r="S44" s="73">
        <v>0</v>
      </c>
      <c r="T44" s="53">
        <v>800222131</v>
      </c>
      <c r="U44" s="112">
        <v>0</v>
      </c>
      <c r="V44" s="112">
        <v>0</v>
      </c>
      <c r="W44" s="112">
        <v>0</v>
      </c>
      <c r="X44" s="112">
        <v>3312412</v>
      </c>
      <c r="Y44" s="112">
        <v>0</v>
      </c>
      <c r="Z44" s="112">
        <v>0</v>
      </c>
      <c r="AA44" s="112">
        <v>0</v>
      </c>
    </row>
    <row r="45" spans="1:27" s="24" customFormat="1" x14ac:dyDescent="0.3">
      <c r="A45" s="26">
        <v>40</v>
      </c>
      <c r="B45" s="27">
        <v>11121</v>
      </c>
      <c r="C45" s="27" t="s">
        <v>199</v>
      </c>
      <c r="D45" s="72" t="s">
        <v>242</v>
      </c>
      <c r="E45" s="72" t="s">
        <v>242</v>
      </c>
      <c r="F45" s="27">
        <v>30090</v>
      </c>
      <c r="G45" s="72" t="s">
        <v>277</v>
      </c>
      <c r="H45" s="72" t="s">
        <v>278</v>
      </c>
      <c r="I45" s="27">
        <v>224047</v>
      </c>
      <c r="J45" s="51">
        <v>42830</v>
      </c>
      <c r="K45" s="51">
        <v>42779</v>
      </c>
      <c r="L45" s="73">
        <v>3962617</v>
      </c>
      <c r="M45" s="112">
        <v>3962617</v>
      </c>
      <c r="N45" s="112">
        <v>3483412</v>
      </c>
      <c r="O45" s="52" t="s">
        <v>365</v>
      </c>
      <c r="P45" s="54">
        <v>42858</v>
      </c>
      <c r="Q45" s="73">
        <v>479205</v>
      </c>
      <c r="R45" s="73">
        <v>0</v>
      </c>
      <c r="S45" s="73">
        <v>0</v>
      </c>
      <c r="T45" s="53">
        <v>800224436</v>
      </c>
      <c r="U45" s="112">
        <v>0</v>
      </c>
      <c r="V45" s="112">
        <v>0</v>
      </c>
      <c r="W45" s="112">
        <v>0</v>
      </c>
      <c r="X45" s="112">
        <v>3483412</v>
      </c>
      <c r="Y45" s="112">
        <v>0</v>
      </c>
      <c r="Z45" s="112">
        <v>0</v>
      </c>
      <c r="AA45" s="112">
        <v>0</v>
      </c>
    </row>
    <row r="46" spans="1:27" s="24" customFormat="1" x14ac:dyDescent="0.3">
      <c r="A46" s="26">
        <v>41</v>
      </c>
      <c r="B46" s="27">
        <v>9289</v>
      </c>
      <c r="C46" s="27" t="s">
        <v>200</v>
      </c>
      <c r="D46" s="72" t="s">
        <v>242</v>
      </c>
      <c r="E46" s="72" t="s">
        <v>242</v>
      </c>
      <c r="F46" s="27">
        <v>33042</v>
      </c>
      <c r="G46" s="72" t="s">
        <v>279</v>
      </c>
      <c r="H46" s="72" t="s">
        <v>280</v>
      </c>
      <c r="I46" s="27">
        <v>261299</v>
      </c>
      <c r="J46" s="51">
        <v>42830</v>
      </c>
      <c r="K46" s="51">
        <v>42742</v>
      </c>
      <c r="L46" s="73">
        <v>2375159</v>
      </c>
      <c r="M46" s="112">
        <v>2375159</v>
      </c>
      <c r="N46" s="112">
        <v>2028412</v>
      </c>
      <c r="O46" s="52" t="s">
        <v>366</v>
      </c>
      <c r="P46" s="54">
        <v>42849</v>
      </c>
      <c r="Q46" s="73">
        <v>346747</v>
      </c>
      <c r="R46" s="73">
        <v>0</v>
      </c>
      <c r="S46" s="73">
        <v>0</v>
      </c>
      <c r="T46" s="53">
        <v>800224156</v>
      </c>
      <c r="U46" s="112">
        <v>0</v>
      </c>
      <c r="V46" s="112">
        <v>0</v>
      </c>
      <c r="W46" s="112">
        <v>0</v>
      </c>
      <c r="X46" s="112">
        <v>2028412</v>
      </c>
      <c r="Y46" s="112">
        <v>0</v>
      </c>
      <c r="Z46" s="112">
        <v>0</v>
      </c>
      <c r="AA46" s="112">
        <v>0</v>
      </c>
    </row>
    <row r="47" spans="1:27" s="24" customFormat="1" x14ac:dyDescent="0.3">
      <c r="A47" s="26">
        <v>42</v>
      </c>
      <c r="B47" s="27">
        <v>18047</v>
      </c>
      <c r="C47" s="27" t="s">
        <v>203</v>
      </c>
      <c r="D47" s="72" t="s">
        <v>242</v>
      </c>
      <c r="E47" s="72" t="s">
        <v>242</v>
      </c>
      <c r="F47" s="27">
        <v>30103</v>
      </c>
      <c r="G47" s="72" t="s">
        <v>285</v>
      </c>
      <c r="H47" s="72" t="s">
        <v>286</v>
      </c>
      <c r="I47" s="27">
        <v>285340</v>
      </c>
      <c r="J47" s="51">
        <v>42949</v>
      </c>
      <c r="K47" s="51">
        <v>42851</v>
      </c>
      <c r="L47" s="73">
        <v>1713288</v>
      </c>
      <c r="M47" s="112">
        <v>1713288</v>
      </c>
      <c r="N47" s="112">
        <v>845900</v>
      </c>
      <c r="O47" s="52" t="s">
        <v>367</v>
      </c>
      <c r="P47" s="54">
        <v>43039</v>
      </c>
      <c r="Q47" s="73">
        <v>867388</v>
      </c>
      <c r="R47" s="73">
        <v>0</v>
      </c>
      <c r="S47" s="73">
        <v>0</v>
      </c>
      <c r="T47" s="53">
        <v>800246762</v>
      </c>
      <c r="U47" s="112">
        <v>0</v>
      </c>
      <c r="V47" s="112">
        <v>0</v>
      </c>
      <c r="W47" s="112">
        <v>0</v>
      </c>
      <c r="X47" s="112">
        <v>845900</v>
      </c>
      <c r="Y47" s="112">
        <v>0</v>
      </c>
      <c r="Z47" s="112">
        <v>0</v>
      </c>
      <c r="AA47" s="112">
        <v>0</v>
      </c>
    </row>
    <row r="48" spans="1:27" s="24" customFormat="1" x14ac:dyDescent="0.3">
      <c r="A48" s="26">
        <v>43</v>
      </c>
      <c r="B48" s="27">
        <v>16735</v>
      </c>
      <c r="C48" s="27" t="s">
        <v>204</v>
      </c>
      <c r="D48" s="72" t="s">
        <v>242</v>
      </c>
      <c r="E48" s="72" t="s">
        <v>242</v>
      </c>
      <c r="F48" s="27">
        <v>31248</v>
      </c>
      <c r="G48" s="72" t="s">
        <v>283</v>
      </c>
      <c r="H48" s="72" t="s">
        <v>284</v>
      </c>
      <c r="I48" s="27">
        <v>66568</v>
      </c>
      <c r="J48" s="51">
        <v>42949</v>
      </c>
      <c r="K48" s="51">
        <v>42850</v>
      </c>
      <c r="L48" s="73">
        <v>932303</v>
      </c>
      <c r="M48" s="112">
        <v>932303</v>
      </c>
      <c r="N48" s="112">
        <v>457644</v>
      </c>
      <c r="O48" s="52" t="s">
        <v>368</v>
      </c>
      <c r="P48" s="54">
        <v>42990</v>
      </c>
      <c r="Q48" s="73">
        <v>412769</v>
      </c>
      <c r="R48" s="73">
        <v>0</v>
      </c>
      <c r="S48" s="73">
        <v>0</v>
      </c>
      <c r="T48" s="53">
        <v>800240247</v>
      </c>
      <c r="U48" s="112">
        <v>0</v>
      </c>
      <c r="V48" s="112">
        <v>0</v>
      </c>
      <c r="W48" s="112">
        <v>61890</v>
      </c>
      <c r="X48" s="112">
        <v>457644</v>
      </c>
      <c r="Y48" s="112">
        <v>0</v>
      </c>
      <c r="Z48" s="112">
        <v>0</v>
      </c>
      <c r="AA48" s="112">
        <v>0</v>
      </c>
    </row>
    <row r="49" spans="1:27" s="24" customFormat="1" x14ac:dyDescent="0.3">
      <c r="A49" s="26">
        <v>44</v>
      </c>
      <c r="B49" s="27">
        <v>19469</v>
      </c>
      <c r="C49" s="27" t="s">
        <v>205</v>
      </c>
      <c r="D49" s="72" t="s">
        <v>242</v>
      </c>
      <c r="E49" s="72" t="s">
        <v>242</v>
      </c>
      <c r="F49" s="27">
        <v>33123</v>
      </c>
      <c r="G49" s="72" t="s">
        <v>287</v>
      </c>
      <c r="H49" s="72" t="s">
        <v>288</v>
      </c>
      <c r="I49" s="27">
        <v>334440</v>
      </c>
      <c r="J49" s="51">
        <v>42949</v>
      </c>
      <c r="K49" s="51">
        <v>42847</v>
      </c>
      <c r="L49" s="73">
        <v>2291874</v>
      </c>
      <c r="M49" s="112">
        <v>2291874</v>
      </c>
      <c r="N49" s="112">
        <v>597300</v>
      </c>
      <c r="O49" s="52" t="s">
        <v>369</v>
      </c>
      <c r="P49" s="54">
        <v>42990</v>
      </c>
      <c r="Q49" s="73">
        <v>1694574</v>
      </c>
      <c r="R49" s="73">
        <v>0</v>
      </c>
      <c r="S49" s="73">
        <v>0</v>
      </c>
      <c r="T49" s="53">
        <v>800240247</v>
      </c>
      <c r="U49" s="112">
        <v>0</v>
      </c>
      <c r="V49" s="112">
        <v>0</v>
      </c>
      <c r="W49" s="112">
        <v>0</v>
      </c>
      <c r="X49" s="112">
        <v>597300</v>
      </c>
      <c r="Y49" s="112">
        <v>0</v>
      </c>
      <c r="Z49" s="112">
        <v>0</v>
      </c>
      <c r="AA49" s="112">
        <v>0</v>
      </c>
    </row>
    <row r="50" spans="1:27" s="24" customFormat="1" x14ac:dyDescent="0.3">
      <c r="A50" s="26">
        <v>45</v>
      </c>
      <c r="B50" s="27">
        <v>14351</v>
      </c>
      <c r="C50" s="27" t="s">
        <v>206</v>
      </c>
      <c r="D50" s="72" t="s">
        <v>242</v>
      </c>
      <c r="E50" s="72" t="s">
        <v>242</v>
      </c>
      <c r="F50" s="27">
        <v>30105</v>
      </c>
      <c r="G50" s="72" t="s">
        <v>289</v>
      </c>
      <c r="H50" s="72" t="s">
        <v>290</v>
      </c>
      <c r="I50" s="27">
        <v>269022</v>
      </c>
      <c r="J50" s="51">
        <v>42949</v>
      </c>
      <c r="K50" s="51">
        <v>42822</v>
      </c>
      <c r="L50" s="73">
        <v>1036427</v>
      </c>
      <c r="M50" s="112">
        <v>1036427</v>
      </c>
      <c r="N50" s="112">
        <v>778192</v>
      </c>
      <c r="O50" s="52" t="s">
        <v>370</v>
      </c>
      <c r="P50" s="54">
        <v>43047</v>
      </c>
      <c r="Q50" s="73">
        <v>258235</v>
      </c>
      <c r="R50" s="73">
        <v>0</v>
      </c>
      <c r="S50" s="73">
        <v>0</v>
      </c>
      <c r="T50" s="53">
        <v>800248366</v>
      </c>
      <c r="U50" s="112">
        <v>0</v>
      </c>
      <c r="V50" s="112">
        <v>0</v>
      </c>
      <c r="W50" s="112">
        <v>0</v>
      </c>
      <c r="X50" s="112">
        <v>778192</v>
      </c>
      <c r="Y50" s="112">
        <v>0</v>
      </c>
      <c r="Z50" s="112">
        <v>0</v>
      </c>
      <c r="AA50" s="112">
        <v>0</v>
      </c>
    </row>
    <row r="51" spans="1:27" s="24" customFormat="1" x14ac:dyDescent="0.3">
      <c r="A51" s="26">
        <v>46</v>
      </c>
      <c r="B51" s="27">
        <v>10224</v>
      </c>
      <c r="C51" s="27" t="s">
        <v>208</v>
      </c>
      <c r="D51" s="72" t="s">
        <v>242</v>
      </c>
      <c r="E51" s="72" t="s">
        <v>242</v>
      </c>
      <c r="F51" s="27">
        <v>33021</v>
      </c>
      <c r="G51" s="72" t="s">
        <v>275</v>
      </c>
      <c r="H51" s="72" t="s">
        <v>276</v>
      </c>
      <c r="I51" s="27">
        <v>213954</v>
      </c>
      <c r="J51" s="51">
        <v>42949</v>
      </c>
      <c r="K51" s="51">
        <v>42773</v>
      </c>
      <c r="L51" s="73">
        <v>2104025</v>
      </c>
      <c r="M51" s="112">
        <v>2104025</v>
      </c>
      <c r="N51" s="112">
        <v>1831382</v>
      </c>
      <c r="O51" s="52" t="s">
        <v>371</v>
      </c>
      <c r="P51" s="54">
        <v>43047</v>
      </c>
      <c r="Q51" s="73">
        <v>272643</v>
      </c>
      <c r="R51" s="73">
        <v>0</v>
      </c>
      <c r="S51" s="73">
        <v>0</v>
      </c>
      <c r="T51" s="53">
        <v>800248366</v>
      </c>
      <c r="U51" s="112">
        <v>0</v>
      </c>
      <c r="V51" s="112">
        <v>0</v>
      </c>
      <c r="W51" s="112">
        <v>0</v>
      </c>
      <c r="X51" s="112">
        <v>1831382</v>
      </c>
      <c r="Y51" s="112">
        <v>0</v>
      </c>
      <c r="Z51" s="112">
        <v>0</v>
      </c>
      <c r="AA51" s="112">
        <v>0</v>
      </c>
    </row>
    <row r="52" spans="1:27" s="24" customFormat="1" x14ac:dyDescent="0.3">
      <c r="A52" s="26">
        <v>47</v>
      </c>
      <c r="B52" s="27">
        <v>15102</v>
      </c>
      <c r="C52" s="27" t="s">
        <v>210</v>
      </c>
      <c r="D52" s="72" t="s">
        <v>242</v>
      </c>
      <c r="E52" s="72" t="s">
        <v>242</v>
      </c>
      <c r="F52" s="27">
        <v>30257</v>
      </c>
      <c r="G52" s="72" t="s">
        <v>293</v>
      </c>
      <c r="H52" s="72" t="s">
        <v>294</v>
      </c>
      <c r="I52" s="27">
        <v>212058</v>
      </c>
      <c r="J52" s="51">
        <v>42949</v>
      </c>
      <c r="K52" s="51">
        <v>42754</v>
      </c>
      <c r="L52" s="73">
        <v>19004632</v>
      </c>
      <c r="M52" s="112">
        <v>19004632</v>
      </c>
      <c r="N52" s="112">
        <v>140697</v>
      </c>
      <c r="O52" s="52" t="s">
        <v>372</v>
      </c>
      <c r="P52" s="54">
        <v>42991</v>
      </c>
      <c r="Q52" s="73">
        <v>18863935</v>
      </c>
      <c r="R52" s="73">
        <v>0</v>
      </c>
      <c r="S52" s="73">
        <v>0</v>
      </c>
      <c r="T52" s="53">
        <v>800239885</v>
      </c>
      <c r="U52" s="112">
        <v>0</v>
      </c>
      <c r="V52" s="112">
        <v>0</v>
      </c>
      <c r="W52" s="112">
        <v>0</v>
      </c>
      <c r="X52" s="112">
        <v>140697</v>
      </c>
      <c r="Y52" s="112">
        <v>0</v>
      </c>
      <c r="Z52" s="112">
        <v>0</v>
      </c>
      <c r="AA52" s="112">
        <v>0</v>
      </c>
    </row>
    <row r="53" spans="1:27" s="24" customFormat="1" x14ac:dyDescent="0.3">
      <c r="A53" s="26">
        <v>48</v>
      </c>
      <c r="B53" s="27">
        <v>25961</v>
      </c>
      <c r="C53" s="27" t="s">
        <v>211</v>
      </c>
      <c r="D53" s="72" t="s">
        <v>242</v>
      </c>
      <c r="E53" s="72" t="s">
        <v>242</v>
      </c>
      <c r="F53" s="27">
        <v>33203</v>
      </c>
      <c r="G53" s="72" t="s">
        <v>295</v>
      </c>
      <c r="H53" s="72" t="s">
        <v>296</v>
      </c>
      <c r="I53" s="27">
        <v>261372</v>
      </c>
      <c r="J53" s="51">
        <v>42982</v>
      </c>
      <c r="K53" s="51">
        <v>42941</v>
      </c>
      <c r="L53" s="73">
        <v>460116</v>
      </c>
      <c r="M53" s="112">
        <v>460116</v>
      </c>
      <c r="N53" s="112">
        <v>230900</v>
      </c>
      <c r="O53" s="52" t="s">
        <v>373</v>
      </c>
      <c r="P53" s="54">
        <v>43130</v>
      </c>
      <c r="Q53" s="73">
        <v>229216</v>
      </c>
      <c r="R53" s="73">
        <v>0</v>
      </c>
      <c r="S53" s="73">
        <v>0</v>
      </c>
      <c r="T53" s="53">
        <v>800258896</v>
      </c>
      <c r="U53" s="112">
        <v>0</v>
      </c>
      <c r="V53" s="112">
        <v>0</v>
      </c>
      <c r="W53" s="112">
        <v>0</v>
      </c>
      <c r="X53" s="112">
        <v>230900</v>
      </c>
      <c r="Y53" s="112">
        <v>0</v>
      </c>
      <c r="Z53" s="112">
        <v>0</v>
      </c>
      <c r="AA53" s="112">
        <v>0</v>
      </c>
    </row>
    <row r="54" spans="1:27" s="24" customFormat="1" x14ac:dyDescent="0.3">
      <c r="A54" s="26">
        <v>49</v>
      </c>
      <c r="B54" s="27">
        <v>23969</v>
      </c>
      <c r="C54" s="27" t="s">
        <v>213</v>
      </c>
      <c r="D54" s="72" t="s">
        <v>242</v>
      </c>
      <c r="E54" s="72" t="s">
        <v>242</v>
      </c>
      <c r="F54" s="27">
        <v>33188</v>
      </c>
      <c r="G54" s="72" t="s">
        <v>299</v>
      </c>
      <c r="H54" s="72" t="s">
        <v>300</v>
      </c>
      <c r="I54" s="27">
        <v>239375</v>
      </c>
      <c r="J54" s="51">
        <v>42982</v>
      </c>
      <c r="K54" s="51">
        <v>42921</v>
      </c>
      <c r="L54" s="73">
        <v>342399</v>
      </c>
      <c r="M54" s="112">
        <v>342399</v>
      </c>
      <c r="N54" s="112">
        <v>226470</v>
      </c>
      <c r="O54" s="52" t="s">
        <v>374</v>
      </c>
      <c r="P54" s="54">
        <v>43130</v>
      </c>
      <c r="Q54" s="73">
        <v>115929</v>
      </c>
      <c r="R54" s="73">
        <v>0</v>
      </c>
      <c r="S54" s="73">
        <v>0</v>
      </c>
      <c r="T54" s="53">
        <v>800258896</v>
      </c>
      <c r="U54" s="112">
        <v>0</v>
      </c>
      <c r="V54" s="112">
        <v>0</v>
      </c>
      <c r="W54" s="112">
        <v>0</v>
      </c>
      <c r="X54" s="112">
        <v>226470</v>
      </c>
      <c r="Y54" s="112">
        <v>0</v>
      </c>
      <c r="Z54" s="112">
        <v>0</v>
      </c>
      <c r="AA54" s="112">
        <v>0</v>
      </c>
    </row>
    <row r="55" spans="1:27" s="24" customFormat="1" x14ac:dyDescent="0.3">
      <c r="A55" s="26">
        <v>50</v>
      </c>
      <c r="B55" s="27">
        <v>24361</v>
      </c>
      <c r="C55" s="27" t="s">
        <v>214</v>
      </c>
      <c r="D55" s="72" t="s">
        <v>242</v>
      </c>
      <c r="E55" s="72" t="s">
        <v>242</v>
      </c>
      <c r="F55" s="27">
        <v>30529</v>
      </c>
      <c r="G55" s="72" t="s">
        <v>301</v>
      </c>
      <c r="H55" s="72" t="s">
        <v>302</v>
      </c>
      <c r="I55" s="27">
        <v>337789</v>
      </c>
      <c r="J55" s="51">
        <v>42982</v>
      </c>
      <c r="K55" s="51">
        <v>42906</v>
      </c>
      <c r="L55" s="73">
        <v>183541</v>
      </c>
      <c r="M55" s="112">
        <v>183541</v>
      </c>
      <c r="N55" s="112">
        <v>28650</v>
      </c>
      <c r="O55" s="52" t="s">
        <v>375</v>
      </c>
      <c r="P55" s="54">
        <v>43130</v>
      </c>
      <c r="Q55" s="73">
        <v>154891</v>
      </c>
      <c r="R55" s="73">
        <v>0</v>
      </c>
      <c r="S55" s="73">
        <v>0</v>
      </c>
      <c r="T55" s="53">
        <v>800258896</v>
      </c>
      <c r="U55" s="112">
        <v>0</v>
      </c>
      <c r="V55" s="112">
        <v>0</v>
      </c>
      <c r="W55" s="112">
        <v>0</v>
      </c>
      <c r="X55" s="112">
        <v>28650</v>
      </c>
      <c r="Y55" s="112">
        <v>0</v>
      </c>
      <c r="Z55" s="112">
        <v>0</v>
      </c>
      <c r="AA55" s="112">
        <v>0</v>
      </c>
    </row>
    <row r="56" spans="1:27" s="24" customFormat="1" x14ac:dyDescent="0.3">
      <c r="A56" s="26">
        <v>51</v>
      </c>
      <c r="B56" s="27">
        <v>22455</v>
      </c>
      <c r="C56" s="27" t="s">
        <v>215</v>
      </c>
      <c r="D56" s="72" t="s">
        <v>242</v>
      </c>
      <c r="E56" s="72" t="s">
        <v>242</v>
      </c>
      <c r="F56" s="27">
        <v>30529</v>
      </c>
      <c r="G56" s="72" t="s">
        <v>301</v>
      </c>
      <c r="H56" s="72" t="s">
        <v>302</v>
      </c>
      <c r="I56" s="27">
        <v>337789</v>
      </c>
      <c r="J56" s="51">
        <v>42982</v>
      </c>
      <c r="K56" s="51">
        <v>42905</v>
      </c>
      <c r="L56" s="73">
        <v>1006436</v>
      </c>
      <c r="M56" s="112">
        <v>1006436</v>
      </c>
      <c r="N56" s="112">
        <v>375500</v>
      </c>
      <c r="O56" s="52" t="s">
        <v>376</v>
      </c>
      <c r="P56" s="54" t="s">
        <v>395</v>
      </c>
      <c r="Q56" s="73">
        <v>630936</v>
      </c>
      <c r="R56" s="73">
        <v>0</v>
      </c>
      <c r="S56" s="73">
        <v>0</v>
      </c>
      <c r="T56" s="53" t="s">
        <v>398</v>
      </c>
      <c r="U56" s="112">
        <v>0</v>
      </c>
      <c r="V56" s="112">
        <v>0</v>
      </c>
      <c r="W56" s="112">
        <v>0</v>
      </c>
      <c r="X56" s="112">
        <v>375500</v>
      </c>
      <c r="Y56" s="112">
        <v>0</v>
      </c>
      <c r="Z56" s="112">
        <v>0</v>
      </c>
      <c r="AA56" s="112">
        <v>0</v>
      </c>
    </row>
    <row r="57" spans="1:27" s="24" customFormat="1" x14ac:dyDescent="0.3">
      <c r="A57" s="26">
        <v>52</v>
      </c>
      <c r="B57" s="27">
        <v>22833</v>
      </c>
      <c r="C57" s="27" t="s">
        <v>216</v>
      </c>
      <c r="D57" s="72" t="s">
        <v>242</v>
      </c>
      <c r="E57" s="72" t="s">
        <v>242</v>
      </c>
      <c r="F57" s="27">
        <v>30104</v>
      </c>
      <c r="G57" s="72" t="s">
        <v>303</v>
      </c>
      <c r="H57" s="72" t="s">
        <v>304</v>
      </c>
      <c r="I57" s="27">
        <v>277507</v>
      </c>
      <c r="J57" s="51">
        <v>42982</v>
      </c>
      <c r="K57" s="51">
        <v>42904</v>
      </c>
      <c r="L57" s="73">
        <v>264682</v>
      </c>
      <c r="M57" s="112">
        <v>264682</v>
      </c>
      <c r="N57" s="112">
        <v>88500</v>
      </c>
      <c r="O57" s="52" t="s">
        <v>377</v>
      </c>
      <c r="P57" s="54">
        <v>43007</v>
      </c>
      <c r="Q57" s="73">
        <v>176182</v>
      </c>
      <c r="R57" s="73">
        <v>0</v>
      </c>
      <c r="S57" s="73">
        <v>0</v>
      </c>
      <c r="T57" s="53">
        <v>800243293</v>
      </c>
      <c r="U57" s="112">
        <v>0</v>
      </c>
      <c r="V57" s="112">
        <v>0</v>
      </c>
      <c r="W57" s="112">
        <v>0</v>
      </c>
      <c r="X57" s="112">
        <v>88500</v>
      </c>
      <c r="Y57" s="112">
        <v>0</v>
      </c>
      <c r="Z57" s="112">
        <v>0</v>
      </c>
      <c r="AA57" s="112">
        <v>0</v>
      </c>
    </row>
    <row r="58" spans="1:27" s="24" customFormat="1" x14ac:dyDescent="0.3">
      <c r="A58" s="26">
        <v>53</v>
      </c>
      <c r="B58" s="27">
        <v>20657</v>
      </c>
      <c r="C58" s="27" t="s">
        <v>218</v>
      </c>
      <c r="D58" s="72" t="s">
        <v>242</v>
      </c>
      <c r="E58" s="72" t="s">
        <v>242</v>
      </c>
      <c r="F58" s="27">
        <v>33110</v>
      </c>
      <c r="G58" s="72" t="s">
        <v>307</v>
      </c>
      <c r="H58" s="72" t="s">
        <v>308</v>
      </c>
      <c r="I58" s="27">
        <v>355813</v>
      </c>
      <c r="J58" s="51">
        <v>42982</v>
      </c>
      <c r="K58" s="51">
        <v>42885</v>
      </c>
      <c r="L58" s="73">
        <v>364663</v>
      </c>
      <c r="M58" s="112">
        <v>364663</v>
      </c>
      <c r="N58" s="112">
        <v>156870</v>
      </c>
      <c r="O58" s="52" t="s">
        <v>378</v>
      </c>
      <c r="P58" s="54">
        <v>43007</v>
      </c>
      <c r="Q58" s="73">
        <v>207793</v>
      </c>
      <c r="R58" s="73">
        <v>0</v>
      </c>
      <c r="S58" s="73">
        <v>0</v>
      </c>
      <c r="T58" s="53">
        <v>800243293</v>
      </c>
      <c r="U58" s="112">
        <v>0</v>
      </c>
      <c r="V58" s="112">
        <v>0</v>
      </c>
      <c r="W58" s="112">
        <v>0</v>
      </c>
      <c r="X58" s="112">
        <v>156870</v>
      </c>
      <c r="Y58" s="112">
        <v>0</v>
      </c>
      <c r="Z58" s="112">
        <v>0</v>
      </c>
      <c r="AA58" s="112">
        <v>0</v>
      </c>
    </row>
    <row r="59" spans="1:27" s="24" customFormat="1" x14ac:dyDescent="0.3">
      <c r="A59" s="26">
        <v>54</v>
      </c>
      <c r="B59" s="27">
        <v>13829</v>
      </c>
      <c r="C59" s="27" t="s">
        <v>219</v>
      </c>
      <c r="D59" s="72" t="s">
        <v>242</v>
      </c>
      <c r="E59" s="72" t="s">
        <v>242</v>
      </c>
      <c r="F59" s="27">
        <v>30297</v>
      </c>
      <c r="G59" s="72" t="s">
        <v>309</v>
      </c>
      <c r="H59" s="72" t="s">
        <v>310</v>
      </c>
      <c r="I59" s="27">
        <v>197326</v>
      </c>
      <c r="J59" s="51">
        <v>42982</v>
      </c>
      <c r="K59" s="51">
        <v>42817</v>
      </c>
      <c r="L59" s="73">
        <v>866311</v>
      </c>
      <c r="M59" s="112">
        <v>866311</v>
      </c>
      <c r="N59" s="112">
        <v>24300</v>
      </c>
      <c r="O59" s="52" t="s">
        <v>379</v>
      </c>
      <c r="P59" s="54">
        <v>43130</v>
      </c>
      <c r="Q59" s="73">
        <v>842011</v>
      </c>
      <c r="R59" s="73">
        <v>0</v>
      </c>
      <c r="S59" s="73">
        <v>0</v>
      </c>
      <c r="T59" s="53">
        <v>800258896</v>
      </c>
      <c r="U59" s="112">
        <v>0</v>
      </c>
      <c r="V59" s="112">
        <v>0</v>
      </c>
      <c r="W59" s="112">
        <v>0</v>
      </c>
      <c r="X59" s="112">
        <v>24300</v>
      </c>
      <c r="Y59" s="112">
        <v>0</v>
      </c>
      <c r="Z59" s="112">
        <v>0</v>
      </c>
      <c r="AA59" s="112">
        <v>0</v>
      </c>
    </row>
    <row r="60" spans="1:27" s="24" customFormat="1" x14ac:dyDescent="0.3">
      <c r="A60" s="26">
        <v>55</v>
      </c>
      <c r="B60" s="27">
        <v>2965</v>
      </c>
      <c r="C60" s="27" t="s">
        <v>226</v>
      </c>
      <c r="D60" s="72" t="s">
        <v>242</v>
      </c>
      <c r="E60" s="72" t="s">
        <v>242</v>
      </c>
      <c r="F60" s="27">
        <v>32862</v>
      </c>
      <c r="G60" s="72" t="s">
        <v>323</v>
      </c>
      <c r="H60" s="72" t="s">
        <v>324</v>
      </c>
      <c r="I60" s="27">
        <v>193107</v>
      </c>
      <c r="J60" s="51">
        <v>42718</v>
      </c>
      <c r="K60" s="51">
        <v>42695</v>
      </c>
      <c r="L60" s="73">
        <v>2563781</v>
      </c>
      <c r="M60" s="112">
        <v>2563781</v>
      </c>
      <c r="N60" s="112">
        <v>1525422</v>
      </c>
      <c r="O60" s="52" t="s">
        <v>380</v>
      </c>
      <c r="P60" s="54" t="s">
        <v>396</v>
      </c>
      <c r="Q60" s="73">
        <v>1090681</v>
      </c>
      <c r="R60" s="73">
        <v>0</v>
      </c>
      <c r="S60" s="73">
        <v>0</v>
      </c>
      <c r="T60" s="53" t="s">
        <v>399</v>
      </c>
      <c r="U60" s="112">
        <v>0</v>
      </c>
      <c r="V60" s="112">
        <v>0</v>
      </c>
      <c r="W60" s="112">
        <v>0</v>
      </c>
      <c r="X60" s="112">
        <v>1473100</v>
      </c>
      <c r="Y60" s="112">
        <v>0</v>
      </c>
      <c r="Z60" s="112">
        <v>0</v>
      </c>
      <c r="AA60" s="112">
        <v>0</v>
      </c>
    </row>
    <row r="61" spans="1:27" s="24" customFormat="1" x14ac:dyDescent="0.3">
      <c r="A61" s="26">
        <v>56</v>
      </c>
      <c r="B61" s="27">
        <v>1830</v>
      </c>
      <c r="C61" s="27" t="s">
        <v>228</v>
      </c>
      <c r="D61" s="72" t="s">
        <v>242</v>
      </c>
      <c r="E61" s="72" t="s">
        <v>242</v>
      </c>
      <c r="F61" s="27">
        <v>32864</v>
      </c>
      <c r="G61" s="72" t="s">
        <v>325</v>
      </c>
      <c r="H61" s="72" t="s">
        <v>326</v>
      </c>
      <c r="I61" s="27">
        <v>193140</v>
      </c>
      <c r="J61" s="51">
        <v>42718</v>
      </c>
      <c r="K61" s="51">
        <v>42661</v>
      </c>
      <c r="L61" s="73">
        <v>18391460</v>
      </c>
      <c r="M61" s="112">
        <v>18391460</v>
      </c>
      <c r="N61" s="112">
        <v>18391460</v>
      </c>
      <c r="O61" s="52" t="s">
        <v>381</v>
      </c>
      <c r="P61" s="54" t="s">
        <v>242</v>
      </c>
      <c r="Q61" s="73">
        <v>0</v>
      </c>
      <c r="R61" s="73">
        <v>0</v>
      </c>
      <c r="S61" s="73">
        <v>0</v>
      </c>
      <c r="T61" s="53">
        <v>0</v>
      </c>
      <c r="U61" s="112">
        <v>0</v>
      </c>
      <c r="V61" s="112">
        <v>0</v>
      </c>
      <c r="W61" s="112">
        <v>0</v>
      </c>
      <c r="X61" s="112">
        <v>18391460</v>
      </c>
      <c r="Y61" s="112">
        <v>0</v>
      </c>
      <c r="Z61" s="112">
        <v>0</v>
      </c>
      <c r="AA61" s="112">
        <v>0</v>
      </c>
    </row>
    <row r="62" spans="1:27" s="24" customFormat="1" x14ac:dyDescent="0.3">
      <c r="A62" s="26">
        <v>57</v>
      </c>
      <c r="B62" s="27">
        <v>6258</v>
      </c>
      <c r="C62" s="27" t="s">
        <v>233</v>
      </c>
      <c r="D62" s="72" t="s">
        <v>242</v>
      </c>
      <c r="E62" s="72" t="s">
        <v>242</v>
      </c>
      <c r="F62" s="27">
        <v>32419</v>
      </c>
      <c r="G62" s="72" t="s">
        <v>335</v>
      </c>
      <c r="H62" s="72" t="s">
        <v>336</v>
      </c>
      <c r="I62" s="27">
        <v>116313</v>
      </c>
      <c r="J62" s="51">
        <v>42759</v>
      </c>
      <c r="K62" s="51">
        <v>42730</v>
      </c>
      <c r="L62" s="73">
        <v>790600</v>
      </c>
      <c r="M62" s="112">
        <v>790600</v>
      </c>
      <c r="N62" s="112">
        <v>790600</v>
      </c>
      <c r="O62" s="52" t="s">
        <v>382</v>
      </c>
      <c r="P62" s="54" t="s">
        <v>242</v>
      </c>
      <c r="Q62" s="73">
        <v>0</v>
      </c>
      <c r="R62" s="73">
        <v>0</v>
      </c>
      <c r="S62" s="73">
        <v>0</v>
      </c>
      <c r="T62" s="53">
        <v>0</v>
      </c>
      <c r="U62" s="112">
        <v>0</v>
      </c>
      <c r="V62" s="112">
        <v>0</v>
      </c>
      <c r="W62" s="112">
        <v>0</v>
      </c>
      <c r="X62" s="112">
        <v>790600</v>
      </c>
      <c r="Y62" s="112">
        <v>0</v>
      </c>
      <c r="Z62" s="112">
        <v>0</v>
      </c>
      <c r="AA62" s="112">
        <v>0</v>
      </c>
    </row>
    <row r="63" spans="1:27" s="24" customFormat="1" x14ac:dyDescent="0.3">
      <c r="A63" s="26">
        <v>58</v>
      </c>
      <c r="B63" s="27">
        <v>15484</v>
      </c>
      <c r="C63" s="27" t="s">
        <v>235</v>
      </c>
      <c r="D63" s="72" t="s">
        <v>390</v>
      </c>
      <c r="E63" s="72" t="s">
        <v>392</v>
      </c>
      <c r="F63" s="27">
        <v>30293</v>
      </c>
      <c r="G63" s="72" t="s">
        <v>339</v>
      </c>
      <c r="H63" s="72" t="s">
        <v>340</v>
      </c>
      <c r="I63" s="27">
        <v>226120</v>
      </c>
      <c r="J63" s="51">
        <v>42982</v>
      </c>
      <c r="K63" s="51">
        <v>42835</v>
      </c>
      <c r="L63" s="73">
        <v>48400</v>
      </c>
      <c r="M63" s="112">
        <v>48400</v>
      </c>
      <c r="N63" s="112">
        <v>48400</v>
      </c>
      <c r="O63" s="52" t="s">
        <v>383</v>
      </c>
      <c r="P63" s="54" t="s">
        <v>242</v>
      </c>
      <c r="Q63" s="73">
        <v>0</v>
      </c>
      <c r="R63" s="73">
        <v>0</v>
      </c>
      <c r="S63" s="73">
        <v>0</v>
      </c>
      <c r="T63" s="53">
        <v>0</v>
      </c>
      <c r="U63" s="112">
        <v>0</v>
      </c>
      <c r="V63" s="112">
        <v>0</v>
      </c>
      <c r="W63" s="112">
        <v>0</v>
      </c>
      <c r="X63" s="112">
        <v>48400</v>
      </c>
      <c r="Y63" s="112">
        <v>0</v>
      </c>
      <c r="Z63" s="112">
        <v>0</v>
      </c>
      <c r="AA63" s="112">
        <v>0</v>
      </c>
    </row>
    <row r="64" spans="1:27" s="24" customFormat="1" x14ac:dyDescent="0.3">
      <c r="A64" s="26">
        <v>59</v>
      </c>
      <c r="B64" s="27">
        <v>20567</v>
      </c>
      <c r="C64" s="27" t="s">
        <v>238</v>
      </c>
      <c r="D64" s="72" t="s">
        <v>391</v>
      </c>
      <c r="E64" s="72" t="s">
        <v>393</v>
      </c>
      <c r="F64" s="27">
        <v>30286</v>
      </c>
      <c r="G64" s="72" t="s">
        <v>305</v>
      </c>
      <c r="H64" s="72" t="s">
        <v>306</v>
      </c>
      <c r="I64" s="27">
        <v>226077</v>
      </c>
      <c r="J64" s="51">
        <v>42949</v>
      </c>
      <c r="K64" s="51">
        <v>42885</v>
      </c>
      <c r="L64" s="73">
        <v>1749166</v>
      </c>
      <c r="M64" s="112">
        <v>1749166</v>
      </c>
      <c r="N64" s="112">
        <v>1749166</v>
      </c>
      <c r="O64" s="52" t="s">
        <v>384</v>
      </c>
      <c r="P64" s="54" t="s">
        <v>242</v>
      </c>
      <c r="Q64" s="73">
        <v>0</v>
      </c>
      <c r="R64" s="73">
        <v>0</v>
      </c>
      <c r="S64" s="73">
        <v>0</v>
      </c>
      <c r="T64" s="53">
        <v>0</v>
      </c>
      <c r="U64" s="112">
        <v>0</v>
      </c>
      <c r="V64" s="112">
        <v>0</v>
      </c>
      <c r="W64" s="112">
        <v>0</v>
      </c>
      <c r="X64" s="112">
        <v>1749166</v>
      </c>
      <c r="Y64" s="112">
        <v>0</v>
      </c>
      <c r="Z64" s="112">
        <v>0</v>
      </c>
      <c r="AA64" s="112">
        <v>0</v>
      </c>
    </row>
    <row r="65" spans="1:29" s="24" customFormat="1" x14ac:dyDescent="0.3">
      <c r="A65" s="26">
        <v>60</v>
      </c>
      <c r="B65" s="27">
        <v>17450</v>
      </c>
      <c r="C65" s="27" t="s">
        <v>239</v>
      </c>
      <c r="D65" s="72" t="s">
        <v>242</v>
      </c>
      <c r="E65" s="72" t="s">
        <v>242</v>
      </c>
      <c r="F65" s="27">
        <v>30275</v>
      </c>
      <c r="G65" s="72" t="s">
        <v>341</v>
      </c>
      <c r="H65" s="72" t="s">
        <v>342</v>
      </c>
      <c r="I65" s="27">
        <v>304355</v>
      </c>
      <c r="J65" s="51">
        <v>42982</v>
      </c>
      <c r="K65" s="51">
        <v>42818</v>
      </c>
      <c r="L65" s="73">
        <v>18132492</v>
      </c>
      <c r="M65" s="112">
        <v>18132492</v>
      </c>
      <c r="N65" s="112">
        <v>1676782</v>
      </c>
      <c r="O65" s="52" t="s">
        <v>385</v>
      </c>
      <c r="P65" s="54">
        <v>43005</v>
      </c>
      <c r="Q65" s="73">
        <v>16455710</v>
      </c>
      <c r="R65" s="73">
        <v>0</v>
      </c>
      <c r="S65" s="73">
        <v>0</v>
      </c>
      <c r="T65" s="53">
        <v>800243788</v>
      </c>
      <c r="U65" s="112">
        <v>0</v>
      </c>
      <c r="V65" s="112">
        <v>0</v>
      </c>
      <c r="W65" s="112">
        <v>0</v>
      </c>
      <c r="X65" s="112">
        <v>1676782</v>
      </c>
      <c r="Y65" s="112">
        <v>0</v>
      </c>
      <c r="Z65" s="112">
        <v>0</v>
      </c>
      <c r="AA65" s="112">
        <v>0</v>
      </c>
    </row>
    <row r="66" spans="1:29" s="24" customFormat="1" x14ac:dyDescent="0.3">
      <c r="A66" s="26">
        <v>61</v>
      </c>
      <c r="B66" s="27">
        <v>21067</v>
      </c>
      <c r="C66" s="27" t="s">
        <v>240</v>
      </c>
      <c r="D66" s="72" t="s">
        <v>242</v>
      </c>
      <c r="E66" s="72" t="s">
        <v>242</v>
      </c>
      <c r="F66" s="27">
        <v>33250</v>
      </c>
      <c r="G66" s="72" t="s">
        <v>343</v>
      </c>
      <c r="H66" s="72" t="s">
        <v>344</v>
      </c>
      <c r="I66" s="27">
        <v>304375</v>
      </c>
      <c r="J66" s="51">
        <v>43010</v>
      </c>
      <c r="K66" s="51">
        <v>42871</v>
      </c>
      <c r="L66" s="73">
        <v>4643152</v>
      </c>
      <c r="M66" s="112">
        <v>4643152</v>
      </c>
      <c r="N66" s="112">
        <v>1844725</v>
      </c>
      <c r="O66" s="52" t="s">
        <v>386</v>
      </c>
      <c r="P66" s="54">
        <v>43041</v>
      </c>
      <c r="Q66" s="73">
        <v>2798427</v>
      </c>
      <c r="R66" s="73">
        <v>0</v>
      </c>
      <c r="S66" s="73">
        <v>0</v>
      </c>
      <c r="T66" s="53">
        <v>800246930</v>
      </c>
      <c r="U66" s="112">
        <v>0</v>
      </c>
      <c r="V66" s="112">
        <v>0</v>
      </c>
      <c r="W66" s="112">
        <v>0</v>
      </c>
      <c r="X66" s="112">
        <v>1844725</v>
      </c>
      <c r="Y66" s="112">
        <v>0</v>
      </c>
      <c r="Z66" s="112">
        <v>0</v>
      </c>
      <c r="AA66" s="112">
        <v>0</v>
      </c>
    </row>
    <row r="67" spans="1:29" s="24" customFormat="1" x14ac:dyDescent="0.3">
      <c r="A67" s="26">
        <v>62</v>
      </c>
      <c r="B67" s="27">
        <v>21920</v>
      </c>
      <c r="C67" s="27" t="s">
        <v>241</v>
      </c>
      <c r="D67" s="72" t="s">
        <v>242</v>
      </c>
      <c r="E67" s="72" t="s">
        <v>242</v>
      </c>
      <c r="F67" s="27">
        <v>33085</v>
      </c>
      <c r="G67" s="72" t="s">
        <v>345</v>
      </c>
      <c r="H67" s="72" t="s">
        <v>346</v>
      </c>
      <c r="I67" s="27">
        <v>334439</v>
      </c>
      <c r="J67" s="51">
        <v>43010</v>
      </c>
      <c r="K67" s="51">
        <v>42837</v>
      </c>
      <c r="L67" s="73">
        <v>7355700</v>
      </c>
      <c r="M67" s="112">
        <v>7355700</v>
      </c>
      <c r="N67" s="112">
        <v>1796172</v>
      </c>
      <c r="O67" s="52" t="s">
        <v>387</v>
      </c>
      <c r="P67" s="54">
        <v>43041</v>
      </c>
      <c r="Q67" s="73">
        <v>5559528</v>
      </c>
      <c r="R67" s="73">
        <v>0</v>
      </c>
      <c r="S67" s="73">
        <v>0</v>
      </c>
      <c r="T67" s="53">
        <v>800246930</v>
      </c>
      <c r="U67" s="112">
        <v>0</v>
      </c>
      <c r="V67" s="112">
        <v>0</v>
      </c>
      <c r="W67" s="112">
        <v>0</v>
      </c>
      <c r="X67" s="112">
        <v>1796172</v>
      </c>
      <c r="Y67" s="112">
        <v>0</v>
      </c>
      <c r="Z67" s="112">
        <v>0</v>
      </c>
      <c r="AA67" s="112">
        <v>0</v>
      </c>
      <c r="AB67" s="25"/>
      <c r="AC67" s="25"/>
    </row>
    <row r="68" spans="1:29" x14ac:dyDescent="0.3">
      <c r="A68" s="55" t="s">
        <v>54</v>
      </c>
      <c r="B68" s="55" t="s">
        <v>54</v>
      </c>
      <c r="C68" s="55" t="s">
        <v>54</v>
      </c>
      <c r="D68" s="121"/>
      <c r="E68" s="121"/>
      <c r="F68" s="55" t="s">
        <v>54</v>
      </c>
      <c r="G68" s="55" t="s">
        <v>54</v>
      </c>
      <c r="H68" s="55" t="s">
        <v>54</v>
      </c>
      <c r="I68" s="55" t="s">
        <v>54</v>
      </c>
      <c r="J68" s="55" t="s">
        <v>54</v>
      </c>
      <c r="K68" s="55" t="s">
        <v>54</v>
      </c>
      <c r="L68" s="71">
        <f>SUM(L6:L67)</f>
        <v>202435277</v>
      </c>
      <c r="M68" s="55" t="s">
        <v>54</v>
      </c>
      <c r="N68" s="71">
        <f>SUM(N6:N67)</f>
        <v>108297943</v>
      </c>
      <c r="O68" s="55" t="s">
        <v>54</v>
      </c>
      <c r="P68" s="55" t="s">
        <v>54</v>
      </c>
      <c r="Q68" s="71">
        <f t="shared" ref="Q68:S68" si="0">SUM(Q6:Q67)</f>
        <v>94124966</v>
      </c>
      <c r="R68" s="71">
        <f t="shared" si="0"/>
        <v>0</v>
      </c>
      <c r="S68" s="71">
        <f t="shared" si="0"/>
        <v>0</v>
      </c>
      <c r="T68" s="55" t="s">
        <v>54</v>
      </c>
      <c r="U68" s="71">
        <f t="shared" ref="U68:AA68" si="1">SUM(U6:U67)</f>
        <v>0</v>
      </c>
      <c r="V68" s="71">
        <f t="shared" si="1"/>
        <v>0</v>
      </c>
      <c r="W68" s="71">
        <f t="shared" si="1"/>
        <v>64690</v>
      </c>
      <c r="X68" s="71">
        <f t="shared" si="1"/>
        <v>108245621</v>
      </c>
      <c r="Y68" s="71">
        <f t="shared" si="1"/>
        <v>0</v>
      </c>
      <c r="Z68" s="71">
        <f t="shared" si="1"/>
        <v>0</v>
      </c>
      <c r="AA68" s="71">
        <f t="shared" si="1"/>
        <v>0</v>
      </c>
      <c r="AB68" s="24"/>
      <c r="AC68" s="24"/>
    </row>
    <row r="77" spans="1:29" x14ac:dyDescent="0.3">
      <c r="X77" s="50">
        <f>108245621-108297943</f>
        <v>-52322</v>
      </c>
    </row>
  </sheetData>
  <mergeCells count="14">
    <mergeCell ref="D4:D5"/>
    <mergeCell ref="E4:E5"/>
    <mergeCell ref="A1:AA1"/>
    <mergeCell ref="A2:AA2"/>
    <mergeCell ref="A3:AA3"/>
    <mergeCell ref="A4:A5"/>
    <mergeCell ref="P4:T4"/>
    <mergeCell ref="F4:F5"/>
    <mergeCell ref="B4:B5"/>
    <mergeCell ref="C4:C5"/>
    <mergeCell ref="O4:O5"/>
    <mergeCell ref="G4:G5"/>
    <mergeCell ref="H4:H5"/>
    <mergeCell ref="I4:I5"/>
  </mergeCells>
  <pageMargins left="0.21" right="0.19" top="0.19" bottom="1" header="0.18" footer="0"/>
  <pageSetup orientation="landscape" verticalDpi="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738F-9A7E-416C-82B4-9ABDC19A813B}">
  <dimension ref="A1:K20"/>
  <sheetViews>
    <sheetView workbookViewId="0">
      <selection activeCell="D3" sqref="D3"/>
    </sheetView>
  </sheetViews>
  <sheetFormatPr baseColWidth="10" defaultRowHeight="13" x14ac:dyDescent="0.3"/>
  <cols>
    <col min="1" max="1" width="80.453125" customWidth="1"/>
    <col min="2" max="2" width="10.90625" style="76"/>
    <col min="3" max="3" width="7.54296875" style="96" customWidth="1"/>
    <col min="4" max="4" width="53.26953125" style="76" bestFit="1" customWidth="1"/>
    <col min="5" max="5" width="41.7265625" style="76" customWidth="1"/>
    <col min="6" max="6" width="14" style="76" customWidth="1"/>
    <col min="7" max="11" width="10.90625" style="76"/>
  </cols>
  <sheetData>
    <row r="1" spans="1:8" x14ac:dyDescent="0.3">
      <c r="A1" s="75" t="s">
        <v>91</v>
      </c>
      <c r="C1" s="133" t="s">
        <v>23</v>
      </c>
      <c r="D1" s="133"/>
      <c r="E1" s="133"/>
      <c r="F1" s="133"/>
      <c r="G1" s="77"/>
      <c r="H1" s="77"/>
    </row>
    <row r="2" spans="1:8" x14ac:dyDescent="0.3">
      <c r="A2" s="75" t="s">
        <v>92</v>
      </c>
      <c r="C2" s="78" t="s">
        <v>24</v>
      </c>
      <c r="D2" s="79" t="s">
        <v>93</v>
      </c>
      <c r="E2" s="79" t="s">
        <v>25</v>
      </c>
      <c r="F2" s="79" t="s">
        <v>26</v>
      </c>
      <c r="G2" s="77"/>
      <c r="H2" s="77"/>
    </row>
    <row r="3" spans="1:8" x14ac:dyDescent="0.3">
      <c r="A3" s="75" t="s">
        <v>94</v>
      </c>
      <c r="C3" s="80">
        <v>1</v>
      </c>
      <c r="D3" s="81" t="s">
        <v>78</v>
      </c>
      <c r="E3" s="81" t="s">
        <v>95</v>
      </c>
      <c r="F3" s="77" t="s">
        <v>27</v>
      </c>
      <c r="G3" s="77"/>
      <c r="H3" s="77"/>
    </row>
    <row r="4" spans="1:8" x14ac:dyDescent="0.3">
      <c r="A4" s="82" t="s">
        <v>96</v>
      </c>
      <c r="B4" s="134" t="s">
        <v>97</v>
      </c>
      <c r="C4" s="83">
        <v>2</v>
      </c>
      <c r="D4" s="84" t="s">
        <v>76</v>
      </c>
      <c r="E4" s="81" t="s">
        <v>98</v>
      </c>
      <c r="F4" s="77" t="s">
        <v>28</v>
      </c>
      <c r="G4" s="77"/>
      <c r="H4" s="77"/>
    </row>
    <row r="5" spans="1:8" x14ac:dyDescent="0.3">
      <c r="A5" s="75" t="s">
        <v>99</v>
      </c>
      <c r="B5" s="134"/>
      <c r="C5" s="83">
        <v>3</v>
      </c>
      <c r="D5" s="84" t="s">
        <v>164</v>
      </c>
      <c r="E5" s="81" t="s">
        <v>100</v>
      </c>
      <c r="F5" s="77" t="s">
        <v>29</v>
      </c>
      <c r="G5" s="77"/>
      <c r="H5" s="77"/>
    </row>
    <row r="6" spans="1:8" x14ac:dyDescent="0.3">
      <c r="A6" s="75" t="s">
        <v>101</v>
      </c>
      <c r="B6" s="134"/>
      <c r="C6" s="83">
        <v>4</v>
      </c>
      <c r="D6" s="84" t="s">
        <v>165</v>
      </c>
      <c r="E6" s="81" t="s">
        <v>30</v>
      </c>
      <c r="F6" s="77" t="s">
        <v>31</v>
      </c>
      <c r="G6" s="77"/>
      <c r="H6" s="77"/>
    </row>
    <row r="7" spans="1:8" x14ac:dyDescent="0.3">
      <c r="A7" s="75" t="s">
        <v>102</v>
      </c>
      <c r="B7" s="134"/>
      <c r="C7" s="83">
        <v>5</v>
      </c>
      <c r="D7" s="84" t="s">
        <v>166</v>
      </c>
      <c r="E7" s="81" t="s">
        <v>103</v>
      </c>
      <c r="F7" s="77" t="s">
        <v>32</v>
      </c>
      <c r="G7" s="77"/>
      <c r="H7" s="77"/>
    </row>
    <row r="8" spans="1:8" x14ac:dyDescent="0.3">
      <c r="A8" s="75" t="s">
        <v>104</v>
      </c>
      <c r="C8" s="80">
        <v>6</v>
      </c>
      <c r="D8" s="81" t="s">
        <v>33</v>
      </c>
      <c r="E8" s="81" t="s">
        <v>33</v>
      </c>
      <c r="F8" s="77" t="s">
        <v>34</v>
      </c>
      <c r="G8" s="77"/>
      <c r="H8" s="77"/>
    </row>
    <row r="9" spans="1:8" x14ac:dyDescent="0.3">
      <c r="A9" s="75" t="s">
        <v>105</v>
      </c>
      <c r="C9" s="80">
        <v>7</v>
      </c>
      <c r="D9" s="81" t="s">
        <v>35</v>
      </c>
      <c r="E9" s="81" t="s">
        <v>35</v>
      </c>
      <c r="F9" s="77" t="s">
        <v>36</v>
      </c>
      <c r="G9" s="77"/>
      <c r="H9" s="77"/>
    </row>
    <row r="10" spans="1:8" x14ac:dyDescent="0.3">
      <c r="A10" s="85" t="s">
        <v>106</v>
      </c>
      <c r="C10" s="80">
        <v>8</v>
      </c>
      <c r="D10" s="81" t="s">
        <v>79</v>
      </c>
      <c r="E10" s="81" t="s">
        <v>107</v>
      </c>
      <c r="F10" s="77" t="s">
        <v>37</v>
      </c>
      <c r="G10" s="77"/>
      <c r="H10" s="77"/>
    </row>
    <row r="11" spans="1:8" ht="13.5" thickBot="1" x14ac:dyDescent="0.35">
      <c r="C11" s="80">
        <v>10</v>
      </c>
      <c r="D11" s="81" t="s">
        <v>80</v>
      </c>
      <c r="E11" s="81" t="s">
        <v>108</v>
      </c>
      <c r="F11" s="77" t="s">
        <v>38</v>
      </c>
      <c r="G11" s="77"/>
      <c r="H11" s="77"/>
    </row>
    <row r="12" spans="1:8" ht="13.5" thickBot="1" x14ac:dyDescent="0.35">
      <c r="A12" s="86" t="s">
        <v>109</v>
      </c>
      <c r="C12" s="80">
        <v>11</v>
      </c>
      <c r="D12" s="81" t="s">
        <v>170</v>
      </c>
      <c r="E12" s="81" t="s">
        <v>110</v>
      </c>
      <c r="F12" s="77" t="s">
        <v>39</v>
      </c>
      <c r="G12" s="77"/>
      <c r="H12" s="77"/>
    </row>
    <row r="13" spans="1:8" ht="13.5" thickBot="1" x14ac:dyDescent="0.35">
      <c r="A13" s="87" t="s">
        <v>111</v>
      </c>
      <c r="C13" s="80">
        <v>12</v>
      </c>
      <c r="D13" s="81" t="s">
        <v>40</v>
      </c>
      <c r="E13" s="81" t="s">
        <v>40</v>
      </c>
      <c r="F13" s="77" t="s">
        <v>41</v>
      </c>
      <c r="G13" s="77" t="s">
        <v>112</v>
      </c>
      <c r="H13" s="88" t="s">
        <v>113</v>
      </c>
    </row>
    <row r="14" spans="1:8" ht="13.5" thickBot="1" x14ac:dyDescent="0.35">
      <c r="A14" s="87" t="s">
        <v>114</v>
      </c>
      <c r="C14" s="89">
        <v>13</v>
      </c>
      <c r="D14" s="90" t="s">
        <v>42</v>
      </c>
      <c r="E14" s="91" t="s">
        <v>42</v>
      </c>
      <c r="F14" s="91" t="s">
        <v>43</v>
      </c>
      <c r="G14" s="91" t="s">
        <v>115</v>
      </c>
      <c r="H14" s="77"/>
    </row>
    <row r="15" spans="1:8" ht="13.5" thickBot="1" x14ac:dyDescent="0.35">
      <c r="A15" s="87" t="s">
        <v>116</v>
      </c>
      <c r="B15" s="134" t="s">
        <v>117</v>
      </c>
      <c r="C15" s="92" t="s">
        <v>44</v>
      </c>
      <c r="D15" s="81" t="s">
        <v>167</v>
      </c>
      <c r="E15" s="81" t="s">
        <v>118</v>
      </c>
      <c r="F15" s="77" t="s">
        <v>45</v>
      </c>
      <c r="G15" s="77" t="s">
        <v>119</v>
      </c>
      <c r="H15" s="88" t="s">
        <v>120</v>
      </c>
    </row>
    <row r="16" spans="1:8" ht="13.5" thickBot="1" x14ac:dyDescent="0.35">
      <c r="A16" s="87" t="s">
        <v>121</v>
      </c>
      <c r="B16" s="134"/>
      <c r="C16" s="92" t="s">
        <v>46</v>
      </c>
      <c r="D16" s="81" t="s">
        <v>168</v>
      </c>
      <c r="E16" s="81"/>
      <c r="F16" s="77"/>
      <c r="G16" s="77" t="s">
        <v>122</v>
      </c>
      <c r="H16" s="88" t="s">
        <v>123</v>
      </c>
    </row>
    <row r="17" spans="1:8" ht="13.5" thickBot="1" x14ac:dyDescent="0.35">
      <c r="A17" s="87" t="s">
        <v>124</v>
      </c>
      <c r="B17" s="134"/>
      <c r="C17" s="92" t="s">
        <v>47</v>
      </c>
      <c r="D17" s="81" t="s">
        <v>169</v>
      </c>
      <c r="E17" s="81"/>
      <c r="F17" s="77"/>
      <c r="G17" s="77" t="s">
        <v>125</v>
      </c>
      <c r="H17" s="88" t="s">
        <v>126</v>
      </c>
    </row>
    <row r="18" spans="1:8" x14ac:dyDescent="0.3">
      <c r="B18" s="134"/>
      <c r="C18" s="89" t="s">
        <v>48</v>
      </c>
      <c r="D18" s="93" t="s">
        <v>81</v>
      </c>
      <c r="E18" s="81"/>
      <c r="F18" s="77"/>
      <c r="G18" s="77" t="s">
        <v>127</v>
      </c>
      <c r="H18" s="88" t="s">
        <v>128</v>
      </c>
    </row>
    <row r="19" spans="1:8" x14ac:dyDescent="0.3">
      <c r="A19" s="94" t="s">
        <v>129</v>
      </c>
      <c r="C19" s="95">
        <v>15</v>
      </c>
      <c r="D19" s="93" t="s">
        <v>82</v>
      </c>
      <c r="E19" s="81" t="s">
        <v>130</v>
      </c>
      <c r="F19" s="77" t="s">
        <v>49</v>
      </c>
      <c r="G19" s="77"/>
      <c r="H19" s="77"/>
    </row>
    <row r="20" spans="1:8" x14ac:dyDescent="0.3">
      <c r="A20" s="94" t="s">
        <v>131</v>
      </c>
      <c r="C20" s="95">
        <v>16</v>
      </c>
      <c r="D20" s="93" t="s">
        <v>50</v>
      </c>
      <c r="E20" s="81" t="s">
        <v>50</v>
      </c>
      <c r="F20" s="77" t="s">
        <v>51</v>
      </c>
      <c r="G20" s="77"/>
      <c r="H20" s="77"/>
    </row>
  </sheetData>
  <mergeCells count="3">
    <mergeCell ref="C1:F1"/>
    <mergeCell ref="B4:B7"/>
    <mergeCell ref="B15:B18"/>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15BC-32E2-4EBD-AFF6-7204A3607679}">
  <dimension ref="B1:D26"/>
  <sheetViews>
    <sheetView topLeftCell="A19" workbookViewId="0">
      <selection activeCell="B13" sqref="B13"/>
    </sheetView>
  </sheetViews>
  <sheetFormatPr baseColWidth="10" defaultColWidth="11.453125" defaultRowHeight="14.5" x14ac:dyDescent="0.35"/>
  <cols>
    <col min="1" max="1" width="11.453125" style="99"/>
    <col min="2" max="2" width="19" style="99" customWidth="1"/>
    <col min="3" max="3" width="69.453125" style="99" bestFit="1" customWidth="1"/>
    <col min="4" max="4" width="39" style="99" bestFit="1" customWidth="1"/>
    <col min="5" max="16384" width="11.453125" style="99"/>
  </cols>
  <sheetData>
    <row r="1" spans="2:4" x14ac:dyDescent="0.35">
      <c r="B1" s="97" t="s">
        <v>132</v>
      </c>
      <c r="C1" s="98" t="s">
        <v>133</v>
      </c>
      <c r="D1" s="98" t="s">
        <v>134</v>
      </c>
    </row>
    <row r="2" spans="2:4" x14ac:dyDescent="0.35">
      <c r="B2" s="100">
        <v>2</v>
      </c>
      <c r="C2" s="100" t="s">
        <v>135</v>
      </c>
      <c r="D2" s="101" t="s">
        <v>136</v>
      </c>
    </row>
    <row r="3" spans="2:4" x14ac:dyDescent="0.35">
      <c r="B3" s="100">
        <v>3</v>
      </c>
      <c r="C3" s="100" t="s">
        <v>137</v>
      </c>
      <c r="D3" s="101" t="s">
        <v>138</v>
      </c>
    </row>
    <row r="4" spans="2:4" x14ac:dyDescent="0.35">
      <c r="B4" s="100">
        <v>6</v>
      </c>
      <c r="C4" s="100" t="s">
        <v>139</v>
      </c>
      <c r="D4" s="101" t="s">
        <v>140</v>
      </c>
    </row>
    <row r="5" spans="2:4" x14ac:dyDescent="0.35">
      <c r="B5" s="100">
        <v>8</v>
      </c>
      <c r="C5" s="100" t="s">
        <v>141</v>
      </c>
      <c r="D5" s="101" t="s">
        <v>142</v>
      </c>
    </row>
    <row r="8" spans="2:4" ht="29" x14ac:dyDescent="0.35">
      <c r="B8" s="97" t="s">
        <v>143</v>
      </c>
      <c r="C8" s="98" t="s">
        <v>144</v>
      </c>
      <c r="D8" s="98" t="s">
        <v>145</v>
      </c>
    </row>
    <row r="9" spans="2:4" x14ac:dyDescent="0.35">
      <c r="B9" s="101">
        <v>1</v>
      </c>
      <c r="C9" s="100" t="s">
        <v>146</v>
      </c>
      <c r="D9" s="100" t="s">
        <v>147</v>
      </c>
    </row>
    <row r="10" spans="2:4" ht="29" x14ac:dyDescent="0.35">
      <c r="B10" s="102">
        <v>2</v>
      </c>
      <c r="C10" s="103" t="s">
        <v>148</v>
      </c>
      <c r="D10" s="104" t="s">
        <v>149</v>
      </c>
    </row>
    <row r="11" spans="2:4" ht="29" x14ac:dyDescent="0.35">
      <c r="B11" s="105">
        <v>3</v>
      </c>
      <c r="C11" s="106" t="s">
        <v>150</v>
      </c>
      <c r="D11" s="107" t="s">
        <v>151</v>
      </c>
    </row>
    <row r="12" spans="2:4" ht="29" x14ac:dyDescent="0.35">
      <c r="B12" s="105">
        <v>4</v>
      </c>
      <c r="C12" s="106" t="s">
        <v>150</v>
      </c>
      <c r="D12" s="107" t="s">
        <v>151</v>
      </c>
    </row>
    <row r="13" spans="2:4" ht="29" x14ac:dyDescent="0.35">
      <c r="B13" s="105">
        <v>5</v>
      </c>
      <c r="C13" s="106" t="s">
        <v>150</v>
      </c>
      <c r="D13" s="107" t="s">
        <v>151</v>
      </c>
    </row>
    <row r="14" spans="2:4" ht="29" x14ac:dyDescent="0.35">
      <c r="B14" s="108">
        <v>16</v>
      </c>
      <c r="C14" s="106" t="s">
        <v>150</v>
      </c>
      <c r="D14" s="107" t="s">
        <v>151</v>
      </c>
    </row>
    <row r="15" spans="2:4" x14ac:dyDescent="0.35">
      <c r="B15" s="102">
        <v>6</v>
      </c>
      <c r="C15" s="103" t="s">
        <v>148</v>
      </c>
      <c r="D15" s="103" t="s">
        <v>152</v>
      </c>
    </row>
    <row r="16" spans="2:4" x14ac:dyDescent="0.35">
      <c r="B16" s="102">
        <v>7</v>
      </c>
      <c r="C16" s="103" t="s">
        <v>148</v>
      </c>
      <c r="D16" s="103" t="s">
        <v>153</v>
      </c>
    </row>
    <row r="17" spans="2:4" x14ac:dyDescent="0.35">
      <c r="B17" s="101">
        <v>8</v>
      </c>
      <c r="C17" s="100" t="s">
        <v>154</v>
      </c>
      <c r="D17" s="100" t="s">
        <v>155</v>
      </c>
    </row>
    <row r="18" spans="2:4" x14ac:dyDescent="0.35">
      <c r="B18" s="101">
        <v>10</v>
      </c>
      <c r="C18" s="100" t="s">
        <v>156</v>
      </c>
      <c r="D18" s="100" t="s">
        <v>157</v>
      </c>
    </row>
    <row r="19" spans="2:4" ht="43.5" x14ac:dyDescent="0.35">
      <c r="B19" s="102">
        <v>11</v>
      </c>
      <c r="C19" s="103" t="s">
        <v>148</v>
      </c>
      <c r="D19" s="104" t="s">
        <v>158</v>
      </c>
    </row>
    <row r="20" spans="2:4" x14ac:dyDescent="0.35">
      <c r="B20" s="102">
        <v>12</v>
      </c>
      <c r="C20" s="103" t="s">
        <v>148</v>
      </c>
      <c r="D20" s="103" t="s">
        <v>159</v>
      </c>
    </row>
    <row r="21" spans="2:4" x14ac:dyDescent="0.35">
      <c r="B21" s="109" t="s">
        <v>44</v>
      </c>
      <c r="C21" s="110" t="s">
        <v>160</v>
      </c>
      <c r="D21" s="110" t="s">
        <v>161</v>
      </c>
    </row>
    <row r="22" spans="2:4" x14ac:dyDescent="0.35">
      <c r="B22" s="109" t="s">
        <v>46</v>
      </c>
      <c r="C22" s="110" t="s">
        <v>160</v>
      </c>
      <c r="D22" s="110" t="s">
        <v>161</v>
      </c>
    </row>
    <row r="23" spans="2:4" x14ac:dyDescent="0.35">
      <c r="B23" s="109" t="s">
        <v>47</v>
      </c>
      <c r="C23" s="110" t="s">
        <v>160</v>
      </c>
      <c r="D23" s="110" t="s">
        <v>161</v>
      </c>
    </row>
    <row r="24" spans="2:4" x14ac:dyDescent="0.35">
      <c r="B24" s="109" t="s">
        <v>48</v>
      </c>
      <c r="C24" s="110" t="s">
        <v>160</v>
      </c>
      <c r="D24" s="110" t="s">
        <v>161</v>
      </c>
    </row>
    <row r="26" spans="2:4" x14ac:dyDescent="0.35">
      <c r="C26" s="11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63"/>
  <sheetViews>
    <sheetView zoomScale="85" zoomScaleNormal="85" workbookViewId="0">
      <pane ySplit="1" topLeftCell="A27" activePane="bottomLeft" state="frozen"/>
      <selection activeCell="F9" sqref="F9"/>
      <selection pane="bottomLeft" activeCell="E54" sqref="E54"/>
    </sheetView>
  </sheetViews>
  <sheetFormatPr baseColWidth="10" defaultRowHeight="12.5" x14ac:dyDescent="0.25"/>
  <cols>
    <col min="1" max="1" width="5.7265625" customWidth="1"/>
    <col min="2" max="7" width="18.54296875" style="5" customWidth="1"/>
    <col min="8" max="9" width="12.54296875" style="7" customWidth="1"/>
    <col min="10" max="10" width="13.26953125" style="1" bestFit="1" customWidth="1"/>
    <col min="11" max="12" width="12.7265625" style="1" customWidth="1"/>
    <col min="13" max="13" width="24.54296875" style="6" customWidth="1"/>
    <col min="14" max="15" width="7" style="4" customWidth="1"/>
    <col min="16" max="16" width="8.6328125" style="4" customWidth="1"/>
    <col min="17" max="17" width="7.81640625" style="4" customWidth="1"/>
    <col min="18" max="18" width="26.1796875" style="2" customWidth="1"/>
    <col min="19" max="19" width="12.26953125" style="44" customWidth="1"/>
    <col min="20" max="20" width="11.26953125" style="3" customWidth="1"/>
    <col min="21" max="21" width="9.26953125" style="3" customWidth="1"/>
    <col min="22" max="22" width="20.81640625" style="3" customWidth="1"/>
    <col min="23" max="23" width="13.1796875" style="46" customWidth="1"/>
    <col min="24" max="24" width="12.1796875" style="47" customWidth="1"/>
    <col min="25" max="25" width="10.453125" style="47" customWidth="1"/>
    <col min="26" max="26" width="11.6328125" style="47" customWidth="1"/>
    <col min="27" max="27" width="10.81640625" style="47" customWidth="1"/>
    <col min="28" max="28" width="11" style="47" bestFit="1" customWidth="1"/>
    <col min="29" max="30" width="13.26953125" style="9" customWidth="1"/>
    <col min="31" max="31" width="11" style="8" customWidth="1"/>
    <col min="32" max="32" width="11.1796875" customWidth="1"/>
  </cols>
  <sheetData>
    <row r="1" spans="1:31" ht="42" x14ac:dyDescent="0.25">
      <c r="A1" s="23" t="s">
        <v>8</v>
      </c>
      <c r="B1" s="23" t="s">
        <v>77</v>
      </c>
      <c r="C1" s="23" t="s">
        <v>22</v>
      </c>
      <c r="D1" s="74" t="s">
        <v>89</v>
      </c>
      <c r="E1" s="74" t="s">
        <v>86</v>
      </c>
      <c r="F1" s="74" t="s">
        <v>87</v>
      </c>
      <c r="G1" s="74" t="s">
        <v>90</v>
      </c>
      <c r="H1" s="35" t="s">
        <v>13</v>
      </c>
      <c r="I1" s="35" t="s">
        <v>19</v>
      </c>
      <c r="J1" s="36" t="s">
        <v>15</v>
      </c>
      <c r="K1" s="37" t="s">
        <v>17</v>
      </c>
      <c r="L1" s="37" t="s">
        <v>176</v>
      </c>
      <c r="M1" s="38" t="s">
        <v>3</v>
      </c>
      <c r="N1" s="10" t="s">
        <v>14</v>
      </c>
      <c r="O1" s="39" t="s">
        <v>74</v>
      </c>
      <c r="P1" s="10" t="s">
        <v>52</v>
      </c>
      <c r="Q1" s="10" t="s">
        <v>21</v>
      </c>
      <c r="R1" s="40" t="s">
        <v>12</v>
      </c>
      <c r="S1" s="43" t="s">
        <v>6</v>
      </c>
      <c r="T1" s="41" t="s">
        <v>7</v>
      </c>
      <c r="U1" s="41" t="s">
        <v>9</v>
      </c>
      <c r="V1" s="42" t="s">
        <v>10</v>
      </c>
      <c r="W1" s="45" t="s">
        <v>68</v>
      </c>
      <c r="X1" s="43" t="s">
        <v>66</v>
      </c>
      <c r="Y1" s="43" t="s">
        <v>4</v>
      </c>
      <c r="Z1" s="43" t="s">
        <v>67</v>
      </c>
      <c r="AA1" s="43" t="s">
        <v>69</v>
      </c>
      <c r="AB1" s="48" t="s">
        <v>65</v>
      </c>
      <c r="AC1"/>
      <c r="AD1"/>
      <c r="AE1"/>
    </row>
    <row r="2" spans="1:31" ht="13" customHeight="1" x14ac:dyDescent="0.25">
      <c r="A2" s="56">
        <f>Formato!A6</f>
        <v>1</v>
      </c>
      <c r="B2" s="56">
        <f>Formato!B6</f>
        <v>3853</v>
      </c>
      <c r="C2" s="56" t="str">
        <f>Formato!C6</f>
        <v>FC3853</v>
      </c>
      <c r="D2" s="56">
        <f>Formato!F6</f>
        <v>30249</v>
      </c>
      <c r="E2" s="56" t="str">
        <f>Formato!G6</f>
        <v xml:space="preserve">BRAYAN ARTURO GOMEZ CARDONA  </v>
      </c>
      <c r="F2" s="56" t="str">
        <f>Formato!H6</f>
        <v xml:space="preserve">CC 1143871564 </v>
      </c>
      <c r="G2" s="56">
        <f>Formato!I6</f>
        <v>266017</v>
      </c>
      <c r="H2" s="57">
        <f>Formato!J6</f>
        <v>42751</v>
      </c>
      <c r="I2" s="57">
        <f>Formato!K6</f>
        <v>42691</v>
      </c>
      <c r="J2" s="56">
        <f>Formato!L6</f>
        <v>2335094</v>
      </c>
      <c r="K2" s="56">
        <f>Formato!M6</f>
        <v>2335094</v>
      </c>
      <c r="L2" s="56">
        <f>Formato!N6</f>
        <v>1685850</v>
      </c>
      <c r="M2" s="56" t="str">
        <f>Formato!O6</f>
        <v>Objeción causal prescripción ...........| (Codigo Proc) : 77709 (Nombre Proc) : GASTOS MEDICOS (Tipo Glosa April) :Documentos incompletos (Observacion Glosa) : DOCUMENTOS INCOMPLETOS||</v>
      </c>
      <c r="N2" s="56" t="e">
        <f>Formato!#REF!</f>
        <v>#REF!</v>
      </c>
      <c r="O2" s="58" t="e">
        <f>VLOOKUP($N2,Hoja1!$C$2:$D$20,2,0)</f>
        <v>#REF!</v>
      </c>
      <c r="P2" s="58" t="e">
        <f>Formato!#REF!</f>
        <v>#REF!</v>
      </c>
      <c r="Q2" s="58" t="e">
        <f>Formato!#REF!</f>
        <v>#REF!</v>
      </c>
      <c r="R2" s="59">
        <f>Formato!P6</f>
        <v>43213</v>
      </c>
      <c r="S2" s="60">
        <f>Formato!Q6</f>
        <v>649244</v>
      </c>
      <c r="T2" s="58">
        <f>Formato!R6</f>
        <v>0</v>
      </c>
      <c r="U2" s="58">
        <f>Formato!S6</f>
        <v>0</v>
      </c>
      <c r="V2" s="58">
        <f>Formato!T6</f>
        <v>800259513</v>
      </c>
      <c r="W2" s="60">
        <f>Formato!U6</f>
        <v>0</v>
      </c>
      <c r="X2" s="60">
        <f>Formato!V6</f>
        <v>0</v>
      </c>
      <c r="Y2" s="60">
        <f>Formato!W6</f>
        <v>0</v>
      </c>
      <c r="Z2" s="60">
        <f>Formato!X6</f>
        <v>1685850</v>
      </c>
      <c r="AA2" s="60">
        <f>Formato!Y6</f>
        <v>0</v>
      </c>
      <c r="AB2" s="61">
        <v>0</v>
      </c>
    </row>
    <row r="3" spans="1:31" ht="40" x14ac:dyDescent="0.25">
      <c r="A3" s="56">
        <f>Formato!A7</f>
        <v>2</v>
      </c>
      <c r="B3" s="56">
        <f>Formato!B7</f>
        <v>9505</v>
      </c>
      <c r="C3" s="56" t="str">
        <f>Formato!C7</f>
        <v>FC9505</v>
      </c>
      <c r="D3" s="56">
        <f>Formato!F7</f>
        <v>30263</v>
      </c>
      <c r="E3" s="56" t="str">
        <f>Formato!G7</f>
        <v>CASTRO VIVEROS GUILLERMO ANDRES</v>
      </c>
      <c r="F3" s="56" t="str">
        <f>Formato!H7</f>
        <v xml:space="preserve">CC 1060106811 </v>
      </c>
      <c r="G3" s="56">
        <f>Formato!I7</f>
        <v>212176</v>
      </c>
      <c r="H3" s="57">
        <f>Formato!J7</f>
        <v>43010</v>
      </c>
      <c r="I3" s="57">
        <f>Formato!K7</f>
        <v>42761</v>
      </c>
      <c r="J3" s="56">
        <f>Formato!L7</f>
        <v>801334</v>
      </c>
      <c r="K3" s="56">
        <f>Formato!M7</f>
        <v>801334</v>
      </c>
      <c r="L3" s="56">
        <f>Formato!N7</f>
        <v>614120</v>
      </c>
      <c r="M3" s="56" t="str">
        <f>Formato!O7</f>
        <v>Objeción causal prescripción ...........| (Codigo Proc) : 77709 (Nombre Proc) : GASTOS MEDICOS (Tipo Glosa April) :Documentos incompletos (Observacion Glosa) : DOCUMENTOS INCOMPLETOS ||</v>
      </c>
      <c r="N3" s="56" t="e">
        <f>Formato!#REF!</f>
        <v>#REF!</v>
      </c>
      <c r="O3" s="58" t="e">
        <f>VLOOKUP($N3,Hoja1!$C$2:$D$20,2,0)</f>
        <v>#REF!</v>
      </c>
      <c r="P3" s="58" t="e">
        <f>Formato!#REF!</f>
        <v>#REF!</v>
      </c>
      <c r="Q3" s="58" t="e">
        <f>Formato!#REF!</f>
        <v>#REF!</v>
      </c>
      <c r="R3" s="59">
        <f>Formato!P7</f>
        <v>43021</v>
      </c>
      <c r="S3" s="60">
        <f>Formato!Q7</f>
        <v>187214</v>
      </c>
      <c r="T3" s="58">
        <f>Formato!R7</f>
        <v>0</v>
      </c>
      <c r="U3" s="58">
        <f>Formato!S7</f>
        <v>0</v>
      </c>
      <c r="V3" s="58">
        <f>Formato!T7</f>
        <v>800258896</v>
      </c>
      <c r="W3" s="60">
        <f>Formato!U7</f>
        <v>0</v>
      </c>
      <c r="X3" s="60">
        <f>Formato!V7</f>
        <v>0</v>
      </c>
      <c r="Y3" s="60">
        <f>Formato!W7</f>
        <v>0</v>
      </c>
      <c r="Z3" s="60">
        <f>Formato!X7</f>
        <v>614120</v>
      </c>
      <c r="AA3" s="60">
        <f>Formato!Y7</f>
        <v>0</v>
      </c>
      <c r="AB3" s="61">
        <v>0</v>
      </c>
    </row>
    <row r="4" spans="1:31" ht="40" x14ac:dyDescent="0.25">
      <c r="A4" s="56">
        <f>Formato!A8</f>
        <v>3</v>
      </c>
      <c r="B4" s="56">
        <f>Formato!B8</f>
        <v>9504</v>
      </c>
      <c r="C4" s="56" t="str">
        <f>Formato!C8</f>
        <v>FC9504</v>
      </c>
      <c r="D4" s="56">
        <f>Formato!F8</f>
        <v>30264</v>
      </c>
      <c r="E4" s="56" t="str">
        <f>Formato!G8</f>
        <v xml:space="preserve">GUILLERMO ARTURO CASTRO HERNANDEZ  </v>
      </c>
      <c r="F4" s="56" t="str">
        <f>Formato!H8</f>
        <v xml:space="preserve">CC 16260861 </v>
      </c>
      <c r="G4" s="56">
        <f>Formato!I8</f>
        <v>212176</v>
      </c>
      <c r="H4" s="57">
        <f>Formato!J8</f>
        <v>42796</v>
      </c>
      <c r="I4" s="57">
        <f>Formato!K8</f>
        <v>42761</v>
      </c>
      <c r="J4" s="56">
        <f>Formato!L8</f>
        <v>735684</v>
      </c>
      <c r="K4" s="56">
        <f>Formato!M8</f>
        <v>735684</v>
      </c>
      <c r="L4" s="56">
        <f>Formato!N8</f>
        <v>350000</v>
      </c>
      <c r="M4" s="56" t="str">
        <f>Formato!O8</f>
        <v>Objeción causal prescripción ...........| (Codigo Proc) : 77709 (Nombre Proc) : GASTOS MEDICOS (Tipo Glosa April) :Documentos incompletos (Observacion Glosa) : DOCUMENTOS INCOMPLETOS||</v>
      </c>
      <c r="N4" s="56" t="e">
        <f>Formato!#REF!</f>
        <v>#REF!</v>
      </c>
      <c r="O4" s="58" t="e">
        <f>VLOOKUP($N4,Hoja1!$C$2:$D$20,2,0)</f>
        <v>#REF!</v>
      </c>
      <c r="P4" s="58" t="e">
        <f>Formato!#REF!</f>
        <v>#REF!</v>
      </c>
      <c r="Q4" s="58" t="e">
        <f>Formato!#REF!</f>
        <v>#REF!</v>
      </c>
      <c r="R4" s="59">
        <f>Formato!P8</f>
        <v>43111</v>
      </c>
      <c r="S4" s="60">
        <f>Formato!Q8</f>
        <v>385684</v>
      </c>
      <c r="T4" s="58">
        <f>Formato!R8</f>
        <v>0</v>
      </c>
      <c r="U4" s="58">
        <f>Formato!S8</f>
        <v>0</v>
      </c>
      <c r="V4" s="58">
        <f>Formato!T8</f>
        <v>800246081</v>
      </c>
      <c r="W4" s="60">
        <f>Formato!U8</f>
        <v>0</v>
      </c>
      <c r="X4" s="60">
        <f>Formato!V8</f>
        <v>0</v>
      </c>
      <c r="Y4" s="60">
        <f>Formato!W8</f>
        <v>0</v>
      </c>
      <c r="Z4" s="60">
        <f>Formato!X8</f>
        <v>350000</v>
      </c>
      <c r="AA4" s="60">
        <f>Formato!Y8</f>
        <v>0</v>
      </c>
      <c r="AB4" s="61">
        <v>0</v>
      </c>
    </row>
    <row r="5" spans="1:31" ht="40" x14ac:dyDescent="0.25">
      <c r="A5" s="56">
        <f>Formato!A9</f>
        <v>4</v>
      </c>
      <c r="B5" s="56">
        <f>Formato!B9</f>
        <v>8443</v>
      </c>
      <c r="C5" s="56" t="str">
        <f>Formato!C9</f>
        <v>FC8443</v>
      </c>
      <c r="D5" s="56">
        <f>Formato!F9</f>
        <v>30262</v>
      </c>
      <c r="E5" s="56" t="str">
        <f>Formato!G9</f>
        <v>CARABALI  ROSA EMMA</v>
      </c>
      <c r="F5" s="56" t="str">
        <f>Formato!H9</f>
        <v xml:space="preserve">CC 31532454 </v>
      </c>
      <c r="G5" s="56">
        <f>Formato!I9</f>
        <v>226120</v>
      </c>
      <c r="H5" s="57">
        <f>Formato!J9</f>
        <v>42795</v>
      </c>
      <c r="I5" s="57">
        <f>Formato!K9</f>
        <v>42752</v>
      </c>
      <c r="J5" s="56">
        <f>Formato!L9</f>
        <v>5082806</v>
      </c>
      <c r="K5" s="56">
        <f>Formato!M9</f>
        <v>5082806</v>
      </c>
      <c r="L5" s="56">
        <f>Formato!N9</f>
        <v>1701712</v>
      </c>
      <c r="M5" s="56" t="str">
        <f>Formato!O9</f>
        <v>Objeción causal prescripción ...........| (Codigo Proc) : 77709 (Nombre Proc) : GASTOS MEDICOS (Tipo Glosa April) :Documentos incompletos (Observacion Glosa) : DOCUMENTOS INCOMPLETOS||</v>
      </c>
      <c r="N5" s="56" t="e">
        <f>Formato!#REF!</f>
        <v>#REF!</v>
      </c>
      <c r="O5" s="58" t="e">
        <f>VLOOKUP($N5,Hoja1!$C$2:$D$20,2,0)</f>
        <v>#REF!</v>
      </c>
      <c r="P5" s="58" t="e">
        <f>Formato!#REF!</f>
        <v>#REF!</v>
      </c>
      <c r="Q5" s="58" t="e">
        <f>Formato!#REF!</f>
        <v>#REF!</v>
      </c>
      <c r="R5" s="59">
        <f>Formato!P9</f>
        <v>43705</v>
      </c>
      <c r="S5" s="60">
        <f>Formato!Q9</f>
        <v>3381094</v>
      </c>
      <c r="T5" s="58">
        <f>Formato!R9</f>
        <v>0</v>
      </c>
      <c r="U5" s="58">
        <f>Formato!S9</f>
        <v>0</v>
      </c>
      <c r="V5" s="58">
        <f>Formato!T9</f>
        <v>800259513</v>
      </c>
      <c r="W5" s="60">
        <f>Formato!U9</f>
        <v>0</v>
      </c>
      <c r="X5" s="60">
        <f>Formato!V9</f>
        <v>0</v>
      </c>
      <c r="Y5" s="60">
        <f>Formato!W9</f>
        <v>0</v>
      </c>
      <c r="Z5" s="60">
        <f>Formato!X9</f>
        <v>1701712</v>
      </c>
      <c r="AA5" s="60">
        <f>Formato!Y9</f>
        <v>0</v>
      </c>
      <c r="AB5" s="61">
        <v>0</v>
      </c>
    </row>
    <row r="6" spans="1:31" ht="40" x14ac:dyDescent="0.25">
      <c r="A6" s="56">
        <f>Formato!A10</f>
        <v>5</v>
      </c>
      <c r="B6" s="56">
        <f>Formato!B10</f>
        <v>7431</v>
      </c>
      <c r="C6" s="56" t="str">
        <f>Formato!C10</f>
        <v>FC7431</v>
      </c>
      <c r="D6" s="56">
        <f>Formato!F10</f>
        <v>32935</v>
      </c>
      <c r="E6" s="56" t="str">
        <f>Formato!G10</f>
        <v xml:space="preserve">RUBIELA  CERON ARANGO  </v>
      </c>
      <c r="F6" s="56" t="str">
        <f>Formato!H10</f>
        <v xml:space="preserve">CC 29362203 </v>
      </c>
      <c r="G6" s="56">
        <f>Formato!I10</f>
        <v>214013</v>
      </c>
      <c r="H6" s="57">
        <f>Formato!J10</f>
        <v>42795</v>
      </c>
      <c r="I6" s="57">
        <f>Formato!K10</f>
        <v>42732</v>
      </c>
      <c r="J6" s="56">
        <f>Formato!L10</f>
        <v>1407473</v>
      </c>
      <c r="K6" s="56">
        <f>Formato!M10</f>
        <v>1407473</v>
      </c>
      <c r="L6" s="56">
        <f>Formato!N10</f>
        <v>1107500</v>
      </c>
      <c r="M6" s="56" t="str">
        <f>Formato!O10</f>
        <v>Objeción causal prescripción ...........| (Codigo Proc) : 77709 (Nombre Proc) : GASTOS MEDICOS (Tipo Glosa April) :Documentos incompletos (Observacion Glosa) : DOCUMENTOS INCOMPLETOS ||</v>
      </c>
      <c r="N6" s="56" t="e">
        <f>Formato!#REF!</f>
        <v>#REF!</v>
      </c>
      <c r="O6" s="58" t="e">
        <f>VLOOKUP($N6,Hoja1!$C$2:$D$20,2,0)</f>
        <v>#REF!</v>
      </c>
      <c r="P6" s="58" t="e">
        <f>Formato!#REF!</f>
        <v>#REF!</v>
      </c>
      <c r="Q6" s="58" t="e">
        <f>Formato!#REF!</f>
        <v>#REF!</v>
      </c>
      <c r="R6" s="59">
        <f>Formato!P10</f>
        <v>43395</v>
      </c>
      <c r="S6" s="60">
        <f>Formato!Q10</f>
        <v>299973</v>
      </c>
      <c r="T6" s="58">
        <f>Formato!R10</f>
        <v>0</v>
      </c>
      <c r="U6" s="58">
        <f>Formato!S10</f>
        <v>0</v>
      </c>
      <c r="V6" s="58">
        <f>Formato!T10</f>
        <v>800258896</v>
      </c>
      <c r="W6" s="60">
        <f>Formato!U10</f>
        <v>0</v>
      </c>
      <c r="X6" s="60">
        <f>Formato!V10</f>
        <v>0</v>
      </c>
      <c r="Y6" s="60">
        <f>Formato!W10</f>
        <v>0</v>
      </c>
      <c r="Z6" s="60">
        <f>Formato!X10</f>
        <v>1107500</v>
      </c>
      <c r="AA6" s="60">
        <f>Formato!Y10</f>
        <v>0</v>
      </c>
      <c r="AB6" s="61">
        <v>0</v>
      </c>
    </row>
    <row r="7" spans="1:31" ht="40" x14ac:dyDescent="0.25">
      <c r="A7" s="56">
        <f>Formato!A11</f>
        <v>6</v>
      </c>
      <c r="B7" s="56">
        <f>Formato!B11</f>
        <v>7416</v>
      </c>
      <c r="C7" s="56" t="str">
        <f>Formato!C11</f>
        <v>FC7416</v>
      </c>
      <c r="D7" s="56">
        <f>Formato!F11</f>
        <v>30222</v>
      </c>
      <c r="E7" s="56" t="str">
        <f>Formato!G11</f>
        <v xml:space="preserve">RIGOBERTO  MUÑOZ RENTERIA  </v>
      </c>
      <c r="F7" s="56" t="str">
        <f>Formato!H11</f>
        <v xml:space="preserve">CC 16937223 </v>
      </c>
      <c r="G7" s="56">
        <f>Formato!I11</f>
        <v>290525</v>
      </c>
      <c r="H7" s="57">
        <f>Formato!J11</f>
        <v>42795</v>
      </c>
      <c r="I7" s="57">
        <f>Formato!K11</f>
        <v>42730</v>
      </c>
      <c r="J7" s="56">
        <f>Formato!L11</f>
        <v>2222029</v>
      </c>
      <c r="K7" s="56">
        <f>Formato!M11</f>
        <v>2222029</v>
      </c>
      <c r="L7" s="56">
        <f>Formato!N11</f>
        <v>1545300</v>
      </c>
      <c r="M7" s="56" t="str">
        <f>Formato!O11</f>
        <v>Objeción causal prescripción ...........| (Codigo Proc) : 77709 (Nombre Proc) : GASTOS MEDICOS (Tipo Glosa April) :Documentos incompletos (Observacion Glosa) : DOCUMENTOS INCOMPLETOS ||</v>
      </c>
      <c r="N7" s="56" t="e">
        <f>Formato!#REF!</f>
        <v>#REF!</v>
      </c>
      <c r="O7" s="58" t="e">
        <f>VLOOKUP($N7,Hoja1!$C$2:$D$20,2,0)</f>
        <v>#REF!</v>
      </c>
      <c r="P7" s="58" t="e">
        <f>Formato!#REF!</f>
        <v>#REF!</v>
      </c>
      <c r="Q7" s="58" t="e">
        <f>Formato!#REF!</f>
        <v>#REF!</v>
      </c>
      <c r="R7" s="59">
        <f>Formato!P11</f>
        <v>43395</v>
      </c>
      <c r="S7" s="60">
        <f>Formato!Q11</f>
        <v>676729</v>
      </c>
      <c r="T7" s="58">
        <f>Formato!R11</f>
        <v>0</v>
      </c>
      <c r="U7" s="58">
        <f>Formato!S11</f>
        <v>0</v>
      </c>
      <c r="V7" s="58">
        <f>Formato!T11</f>
        <v>800246762</v>
      </c>
      <c r="W7" s="60">
        <f>Formato!U11</f>
        <v>0</v>
      </c>
      <c r="X7" s="60">
        <f>Formato!V11</f>
        <v>0</v>
      </c>
      <c r="Y7" s="60">
        <f>Formato!W11</f>
        <v>0</v>
      </c>
      <c r="Z7" s="60">
        <f>Formato!X11</f>
        <v>1545300</v>
      </c>
      <c r="AA7" s="60">
        <f>Formato!Y11</f>
        <v>0</v>
      </c>
      <c r="AB7" s="61">
        <v>0</v>
      </c>
    </row>
    <row r="8" spans="1:31" ht="40" x14ac:dyDescent="0.25">
      <c r="A8" s="56">
        <f>Formato!A12</f>
        <v>7</v>
      </c>
      <c r="B8" s="56">
        <f>Formato!B12</f>
        <v>10924</v>
      </c>
      <c r="C8" s="56" t="str">
        <f>Formato!C12</f>
        <v>FC10924</v>
      </c>
      <c r="D8" s="56">
        <f>Formato!F12</f>
        <v>33022</v>
      </c>
      <c r="E8" s="56" t="str">
        <f>Formato!G12</f>
        <v>LOPEZ MONDRAGON SANDRA PATRICIA</v>
      </c>
      <c r="F8" s="56" t="str">
        <f>Formato!H12</f>
        <v xml:space="preserve">CC 29127732 </v>
      </c>
      <c r="G8" s="56">
        <f>Formato!I12</f>
        <v>304337</v>
      </c>
      <c r="H8" s="57">
        <f>Formato!J12</f>
        <v>42964</v>
      </c>
      <c r="I8" s="57">
        <f>Formato!K12</f>
        <v>42785</v>
      </c>
      <c r="J8" s="56">
        <f>Formato!L12</f>
        <v>295856</v>
      </c>
      <c r="K8" s="56">
        <f>Formato!M12</f>
        <v>295856</v>
      </c>
      <c r="L8" s="56">
        <f>Formato!N12</f>
        <v>295856</v>
      </c>
      <c r="M8" s="56" t="str">
        <f>Formato!O12</f>
        <v>Objeción causal prescripción ...........| (Codigo Proc) : 77709 (Nombre Proc) : GASTOS MEDICOS (Tipo Glosa April) :Documentos incompletos (Observacion Glosa) : DOCUMENTOS INCOMPLETOS||</v>
      </c>
      <c r="N8" s="56" t="e">
        <f>Formato!#REF!</f>
        <v>#REF!</v>
      </c>
      <c r="O8" s="58" t="e">
        <f>VLOOKUP($N8,Hoja1!$C$2:$D$20,2,0)</f>
        <v>#REF!</v>
      </c>
      <c r="P8" s="58" t="e">
        <f>Formato!#REF!</f>
        <v>#REF!</v>
      </c>
      <c r="Q8" s="58" t="e">
        <f>Formato!#REF!</f>
        <v>#REF!</v>
      </c>
      <c r="R8" s="59">
        <f>Formato!P12</f>
        <v>0</v>
      </c>
      <c r="S8" s="60">
        <f>Formato!Q12</f>
        <v>0</v>
      </c>
      <c r="T8" s="58">
        <f>Formato!R12</f>
        <v>0</v>
      </c>
      <c r="U8" s="58">
        <f>Formato!S12</f>
        <v>0</v>
      </c>
      <c r="V8" s="58">
        <f>Formato!T12</f>
        <v>0</v>
      </c>
      <c r="W8" s="60">
        <f>Formato!U12</f>
        <v>0</v>
      </c>
      <c r="X8" s="60">
        <f>Formato!V12</f>
        <v>0</v>
      </c>
      <c r="Y8" s="60">
        <f>Formato!W12</f>
        <v>0</v>
      </c>
      <c r="Z8" s="60">
        <f>Formato!X12</f>
        <v>295856</v>
      </c>
      <c r="AA8" s="60">
        <f>Formato!Y12</f>
        <v>0</v>
      </c>
      <c r="AB8" s="61">
        <v>0</v>
      </c>
    </row>
    <row r="9" spans="1:31" ht="40" x14ac:dyDescent="0.25">
      <c r="A9" s="56">
        <f>Formato!A13</f>
        <v>8</v>
      </c>
      <c r="B9" s="56">
        <f>Formato!B13</f>
        <v>11164</v>
      </c>
      <c r="C9" s="56" t="str">
        <f>Formato!C13</f>
        <v>FC11164</v>
      </c>
      <c r="D9" s="56">
        <f>Formato!F13</f>
        <v>30425</v>
      </c>
      <c r="E9" s="56" t="str">
        <f>Formato!G13</f>
        <v xml:space="preserve">ANDRES FELIPE MOSQUERA CORTES  </v>
      </c>
      <c r="F9" s="56" t="str">
        <f>Formato!H13</f>
        <v xml:space="preserve">CC 94539515 </v>
      </c>
      <c r="G9" s="56">
        <f>Formato!I13</f>
        <v>253907</v>
      </c>
      <c r="H9" s="57">
        <f>Formato!J13</f>
        <v>42811</v>
      </c>
      <c r="I9" s="57">
        <f>Formato!K13</f>
        <v>42781</v>
      </c>
      <c r="J9" s="56">
        <f>Formato!L13</f>
        <v>1873427</v>
      </c>
      <c r="K9" s="56">
        <f>Formato!M13</f>
        <v>1873427</v>
      </c>
      <c r="L9" s="56">
        <f>Formato!N13</f>
        <v>1063907</v>
      </c>
      <c r="M9" s="56" t="str">
        <f>Formato!O13</f>
        <v>Objeción causal prescripción ...........| (Codigo Proc) : 77709 (Nombre Proc) : GASTOS MEDICOS (Tipo Glosa April) :Documentos incompletos (Observacion Glosa) : DOCUMENTOS INCOMPLETOS ||</v>
      </c>
      <c r="N9" s="56" t="e">
        <f>Formato!#REF!</f>
        <v>#REF!</v>
      </c>
      <c r="O9" s="58" t="e">
        <f>VLOOKUP($N9,Hoja1!$C$2:$D$20,2,0)</f>
        <v>#REF!</v>
      </c>
      <c r="P9" s="58" t="e">
        <f>Formato!#REF!</f>
        <v>#REF!</v>
      </c>
      <c r="Q9" s="58" t="e">
        <f>Formato!#REF!</f>
        <v>#REF!</v>
      </c>
      <c r="R9" s="59">
        <f>Formato!P13</f>
        <v>42845</v>
      </c>
      <c r="S9" s="60">
        <f>Formato!Q13</f>
        <v>809520</v>
      </c>
      <c r="T9" s="58">
        <f>Formato!R13</f>
        <v>0</v>
      </c>
      <c r="U9" s="58">
        <f>Formato!S13</f>
        <v>0</v>
      </c>
      <c r="V9" s="58">
        <f>Formato!T13</f>
        <v>800246930</v>
      </c>
      <c r="W9" s="60">
        <f>Formato!U13</f>
        <v>0</v>
      </c>
      <c r="X9" s="60">
        <f>Formato!V13</f>
        <v>0</v>
      </c>
      <c r="Y9" s="60">
        <f>Formato!W13</f>
        <v>0</v>
      </c>
      <c r="Z9" s="60">
        <f>Formato!X13</f>
        <v>1063907</v>
      </c>
      <c r="AA9" s="60">
        <f>Formato!Y13</f>
        <v>0</v>
      </c>
      <c r="AB9" s="61">
        <v>0</v>
      </c>
    </row>
    <row r="10" spans="1:31" ht="40" x14ac:dyDescent="0.25">
      <c r="A10" s="56">
        <f>Formato!A14</f>
        <v>9</v>
      </c>
      <c r="B10" s="56">
        <f>Formato!B14</f>
        <v>10685</v>
      </c>
      <c r="C10" s="56" t="str">
        <f>Formato!C14</f>
        <v>FC10685</v>
      </c>
      <c r="D10" s="56">
        <f>Formato!F14</f>
        <v>33021</v>
      </c>
      <c r="E10" s="56" t="str">
        <f>Formato!G14</f>
        <v>AMPARO  PEÑALOSA SANCHEZ</v>
      </c>
      <c r="F10" s="56" t="str">
        <f>Formato!H14</f>
        <v xml:space="preserve">CC 29113021 </v>
      </c>
      <c r="G10" s="56">
        <f>Formato!I14</f>
        <v>213954</v>
      </c>
      <c r="H10" s="57">
        <f>Formato!J14</f>
        <v>42892</v>
      </c>
      <c r="I10" s="57">
        <f>Formato!K14</f>
        <v>42779</v>
      </c>
      <c r="J10" s="56">
        <f>Formato!L14</f>
        <v>844941</v>
      </c>
      <c r="K10" s="56">
        <f>Formato!M14</f>
        <v>844941</v>
      </c>
      <c r="L10" s="56">
        <f>Formato!N14</f>
        <v>844941</v>
      </c>
      <c r="M10" s="56" t="str">
        <f>Formato!O14</f>
        <v>Objeción causal prescripción ...........| (Codigo Proc) : 77709 (Nombre Proc) : GASTOS MEDICOS (Tipo Glosa April) :Documentos incompletos (Observacion Glosa) : DOCUMENTOS INCOMPLETOS||</v>
      </c>
      <c r="N10" s="56" t="e">
        <f>Formato!#REF!</f>
        <v>#REF!</v>
      </c>
      <c r="O10" s="58" t="e">
        <f>VLOOKUP($N10,Hoja1!$C$2:$D$20,2,0)</f>
        <v>#REF!</v>
      </c>
      <c r="P10" s="58" t="e">
        <f>Formato!#REF!</f>
        <v>#REF!</v>
      </c>
      <c r="Q10" s="58" t="e">
        <f>Formato!#REF!</f>
        <v>#REF!</v>
      </c>
      <c r="R10" s="59">
        <f>Formato!P14</f>
        <v>0</v>
      </c>
      <c r="S10" s="60">
        <f>Formato!Q14</f>
        <v>0</v>
      </c>
      <c r="T10" s="58">
        <f>Formato!R14</f>
        <v>0</v>
      </c>
      <c r="U10" s="58">
        <f>Formato!S14</f>
        <v>0</v>
      </c>
      <c r="V10" s="58">
        <f>Formato!T14</f>
        <v>0</v>
      </c>
      <c r="W10" s="60">
        <f>Formato!U14</f>
        <v>0</v>
      </c>
      <c r="X10" s="60">
        <f>Formato!V14</f>
        <v>0</v>
      </c>
      <c r="Y10" s="60">
        <f>Formato!W14</f>
        <v>0</v>
      </c>
      <c r="Z10" s="60">
        <f>Formato!X14</f>
        <v>844941</v>
      </c>
      <c r="AA10" s="60">
        <f>Formato!Y14</f>
        <v>0</v>
      </c>
      <c r="AB10" s="61">
        <v>0</v>
      </c>
    </row>
    <row r="11" spans="1:31" ht="40" x14ac:dyDescent="0.25">
      <c r="A11" s="56">
        <f>Formato!A15</f>
        <v>10</v>
      </c>
      <c r="B11" s="56">
        <f>Formato!B15</f>
        <v>19511</v>
      </c>
      <c r="C11" s="56" t="str">
        <f>Formato!C15</f>
        <v>FC19511</v>
      </c>
      <c r="D11" s="56">
        <f>Formato!F15</f>
        <v>30106</v>
      </c>
      <c r="E11" s="56" t="str">
        <f>Formato!G15</f>
        <v xml:space="preserve">SANDRA MARIA DOLORES MELO LONDOÑO  </v>
      </c>
      <c r="F11" s="56" t="str">
        <f>Formato!H15</f>
        <v xml:space="preserve">CC 31471952 </v>
      </c>
      <c r="G11" s="56">
        <f>Formato!I15</f>
        <v>285372</v>
      </c>
      <c r="H11" s="57">
        <f>Formato!J15</f>
        <v>42949</v>
      </c>
      <c r="I11" s="57">
        <f>Formato!K15</f>
        <v>42876</v>
      </c>
      <c r="J11" s="56">
        <f>Formato!L15</f>
        <v>1552141</v>
      </c>
      <c r="K11" s="56">
        <f>Formato!M15</f>
        <v>1552141</v>
      </c>
      <c r="L11" s="56">
        <f>Formato!N15</f>
        <v>838400</v>
      </c>
      <c r="M11" s="56" t="str">
        <f>Formato!O15</f>
        <v>Objeción causal prescripción ...........| (Codigo Proc) : 77709 (Nombre Proc) : GASTOS MEDICOS (Tipo Glosa April) :Documentos incompletos (Observacion Glosa) : SOLICITUD DE DOCUMENTOS||</v>
      </c>
      <c r="N11" s="56" t="e">
        <f>Formato!#REF!</f>
        <v>#REF!</v>
      </c>
      <c r="O11" s="58" t="e">
        <f>VLOOKUP($N11,Hoja1!$C$2:$D$20,2,0)</f>
        <v>#REF!</v>
      </c>
      <c r="P11" s="58" t="e">
        <f>Formato!#REF!</f>
        <v>#REF!</v>
      </c>
      <c r="Q11" s="58" t="e">
        <f>Formato!#REF!</f>
        <v>#REF!</v>
      </c>
      <c r="R11" s="59">
        <f>Formato!P15</f>
        <v>42979</v>
      </c>
      <c r="S11" s="60">
        <f>Formato!Q15</f>
        <v>713741</v>
      </c>
      <c r="T11" s="58">
        <f>Formato!R15</f>
        <v>0</v>
      </c>
      <c r="U11" s="58">
        <f>Formato!S15</f>
        <v>0</v>
      </c>
      <c r="V11" s="58">
        <f>Formato!T15</f>
        <v>800246762</v>
      </c>
      <c r="W11" s="60">
        <f>Formato!U15</f>
        <v>0</v>
      </c>
      <c r="X11" s="60">
        <f>Formato!V15</f>
        <v>0</v>
      </c>
      <c r="Y11" s="60">
        <f>Formato!W15</f>
        <v>0</v>
      </c>
      <c r="Z11" s="60">
        <f>Formato!X15</f>
        <v>838400</v>
      </c>
      <c r="AA11" s="60">
        <f>Formato!Y15</f>
        <v>0</v>
      </c>
      <c r="AB11" s="61">
        <v>0</v>
      </c>
    </row>
    <row r="12" spans="1:31" ht="40" x14ac:dyDescent="0.25">
      <c r="A12" s="56">
        <f>Formato!A16</f>
        <v>11</v>
      </c>
      <c r="B12" s="56">
        <f>Formato!B16</f>
        <v>17516</v>
      </c>
      <c r="C12" s="56" t="str">
        <f>Formato!C16</f>
        <v>FC17516</v>
      </c>
      <c r="D12" s="56">
        <f>Formato!F16</f>
        <v>31248</v>
      </c>
      <c r="E12" s="56" t="str">
        <f>Formato!G16</f>
        <v xml:space="preserve">JOSE ELMER GARCIA CASTAÑEDA  </v>
      </c>
      <c r="F12" s="56" t="str">
        <f>Formato!H16</f>
        <v xml:space="preserve">CC 4403274 </v>
      </c>
      <c r="G12" s="56">
        <f>Formato!I16</f>
        <v>66568</v>
      </c>
      <c r="H12" s="57">
        <f>Formato!J16</f>
        <v>42949</v>
      </c>
      <c r="I12" s="57">
        <f>Formato!K16</f>
        <v>42858</v>
      </c>
      <c r="J12" s="56">
        <f>Formato!L16</f>
        <v>3491465</v>
      </c>
      <c r="K12" s="56">
        <f>Formato!M16</f>
        <v>3491465</v>
      </c>
      <c r="L12" s="56">
        <f>Formato!N16</f>
        <v>2537000</v>
      </c>
      <c r="M12" s="56" t="str">
        <f>Formato!O16</f>
        <v>Objeción causal prescripción ...........| (Codigo Proc) : 77709 (Nombre Proc) : GASTOS MEDICOS (Tipo Glosa April) :Documentos incompletos (Observacion Glosa) : DOCUMENTOS INCOMPELTOS ||</v>
      </c>
      <c r="N12" s="56" t="e">
        <f>Formato!#REF!</f>
        <v>#REF!</v>
      </c>
      <c r="O12" s="58" t="e">
        <f>VLOOKUP($N12,Hoja1!$C$2:$D$20,2,0)</f>
        <v>#REF!</v>
      </c>
      <c r="P12" s="58" t="e">
        <f>Formato!#REF!</f>
        <v>#REF!</v>
      </c>
      <c r="Q12" s="58" t="e">
        <f>Formato!#REF!</f>
        <v>#REF!</v>
      </c>
      <c r="R12" s="59">
        <f>Formato!P16</f>
        <v>43005</v>
      </c>
      <c r="S12" s="60">
        <f>Formato!Q16</f>
        <v>954465</v>
      </c>
      <c r="T12" s="58">
        <f>Formato!R16</f>
        <v>0</v>
      </c>
      <c r="U12" s="58">
        <f>Formato!S16</f>
        <v>0</v>
      </c>
      <c r="V12" s="58">
        <f>Formato!T16</f>
        <v>800246762</v>
      </c>
      <c r="W12" s="60">
        <f>Formato!U16</f>
        <v>0</v>
      </c>
      <c r="X12" s="60">
        <f>Formato!V16</f>
        <v>0</v>
      </c>
      <c r="Y12" s="60">
        <f>Formato!W16</f>
        <v>0</v>
      </c>
      <c r="Z12" s="60">
        <f>Formato!X16</f>
        <v>2537000</v>
      </c>
      <c r="AA12" s="60">
        <f>Formato!Y16</f>
        <v>0</v>
      </c>
      <c r="AB12" s="61">
        <v>0</v>
      </c>
    </row>
    <row r="13" spans="1:31" ht="40" x14ac:dyDescent="0.25">
      <c r="A13" s="56">
        <f>Formato!A17</f>
        <v>12</v>
      </c>
      <c r="B13" s="56">
        <f>Formato!B17</f>
        <v>15306</v>
      </c>
      <c r="C13" s="56" t="str">
        <f>Formato!C17</f>
        <v>FC15306</v>
      </c>
      <c r="D13" s="56">
        <f>Formato!F17</f>
        <v>30294</v>
      </c>
      <c r="E13" s="56" t="str">
        <f>Formato!G17</f>
        <v>PEDRO ANTONIO  PINZON OSPINA</v>
      </c>
      <c r="F13" s="56" t="str">
        <f>Formato!H17</f>
        <v xml:space="preserve">CC 16771197 </v>
      </c>
      <c r="G13" s="56">
        <f>Formato!I17</f>
        <v>226120</v>
      </c>
      <c r="H13" s="57">
        <f>Formato!J17</f>
        <v>42949</v>
      </c>
      <c r="I13" s="57">
        <f>Formato!K17</f>
        <v>42752</v>
      </c>
      <c r="J13" s="56">
        <f>Formato!L17</f>
        <v>19672089</v>
      </c>
      <c r="K13" s="56">
        <f>Formato!M17</f>
        <v>19672089</v>
      </c>
      <c r="L13" s="56">
        <f>Formato!N17</f>
        <v>54512</v>
      </c>
      <c r="M13" s="56" t="str">
        <f>Formato!O17</f>
        <v>Objeción causal prescripción ...........| (Codigo Proc) : 77709 (Nombre Proc) : GASTOS MEDICOS (Tipo Glosa April) :Documentos incompletos (Observacion Glosa) : DOCUMENTOS INCOMPELTOS ||</v>
      </c>
      <c r="N13" s="56" t="e">
        <f>Formato!#REF!</f>
        <v>#REF!</v>
      </c>
      <c r="O13" s="58" t="e">
        <f>VLOOKUP($N13,Hoja1!$C$2:$D$20,2,0)</f>
        <v>#REF!</v>
      </c>
      <c r="P13" s="58" t="e">
        <f>Formato!#REF!</f>
        <v>#REF!</v>
      </c>
      <c r="Q13" s="58" t="e">
        <f>Formato!#REF!</f>
        <v>#REF!</v>
      </c>
      <c r="R13" s="59">
        <f>Formato!P17</f>
        <v>42976</v>
      </c>
      <c r="S13" s="60">
        <f>Formato!Q17</f>
        <v>19617577</v>
      </c>
      <c r="T13" s="58">
        <f>Formato!R17</f>
        <v>0</v>
      </c>
      <c r="U13" s="58">
        <f>Formato!S17</f>
        <v>0</v>
      </c>
      <c r="V13" s="58">
        <f>Formato!T17</f>
        <v>800259513</v>
      </c>
      <c r="W13" s="60">
        <f>Formato!U17</f>
        <v>0</v>
      </c>
      <c r="X13" s="60">
        <f>Formato!V17</f>
        <v>0</v>
      </c>
      <c r="Y13" s="60">
        <f>Formato!W17</f>
        <v>0</v>
      </c>
      <c r="Z13" s="60">
        <f>Formato!X17</f>
        <v>54512</v>
      </c>
      <c r="AA13" s="60">
        <f>Formato!Y17</f>
        <v>0</v>
      </c>
      <c r="AB13" s="61">
        <v>0</v>
      </c>
    </row>
    <row r="14" spans="1:31" ht="40" x14ac:dyDescent="0.25">
      <c r="A14" s="56">
        <f>Formato!A18</f>
        <v>13</v>
      </c>
      <c r="B14" s="56">
        <f>Formato!B18</f>
        <v>9710</v>
      </c>
      <c r="C14" s="56" t="str">
        <f>Formato!C18</f>
        <v>FC9710</v>
      </c>
      <c r="D14" s="56">
        <f>Formato!F18</f>
        <v>32935</v>
      </c>
      <c r="E14" s="56" t="str">
        <f>Formato!G18</f>
        <v xml:space="preserve">RUBIELA  CERON ARANGO  </v>
      </c>
      <c r="F14" s="56" t="str">
        <f>Formato!H18</f>
        <v xml:space="preserve">CC 29362203 </v>
      </c>
      <c r="G14" s="56">
        <f>Formato!I18</f>
        <v>214013</v>
      </c>
      <c r="H14" s="57">
        <f>Formato!J18</f>
        <v>42949</v>
      </c>
      <c r="I14" s="57">
        <f>Formato!K18</f>
        <v>42772</v>
      </c>
      <c r="J14" s="56">
        <f>Formato!L18</f>
        <v>11490</v>
      </c>
      <c r="K14" s="56">
        <f>Formato!M18</f>
        <v>11490</v>
      </c>
      <c r="L14" s="56">
        <f>Formato!N18</f>
        <v>7200</v>
      </c>
      <c r="M14" s="56" t="str">
        <f>Formato!O18</f>
        <v>Objeción causal prescripción ...........| (Codigo Proc) : 77709 (Nombre Proc) : GASTOS MEDICOS (Tipo Glosa April) :Documentos incompletos (Observacion Glosa) : DOCUMENTOS INCOMPLETOS||</v>
      </c>
      <c r="N14" s="56" t="e">
        <f>Formato!#REF!</f>
        <v>#REF!</v>
      </c>
      <c r="O14" s="58" t="e">
        <f>VLOOKUP($N14,Hoja1!$C$2:$D$20,2,0)</f>
        <v>#REF!</v>
      </c>
      <c r="P14" s="58" t="e">
        <f>Formato!#REF!</f>
        <v>#REF!</v>
      </c>
      <c r="Q14" s="58" t="e">
        <f>Formato!#REF!</f>
        <v>#REF!</v>
      </c>
      <c r="R14" s="59">
        <f>Formato!P18</f>
        <v>43619</v>
      </c>
      <c r="S14" s="60">
        <f>Formato!Q18</f>
        <v>4290</v>
      </c>
      <c r="T14" s="58">
        <f>Formato!R18</f>
        <v>0</v>
      </c>
      <c r="U14" s="58">
        <f>Formato!S18</f>
        <v>0</v>
      </c>
      <c r="V14" s="58">
        <f>Formato!T18</f>
        <v>800258896</v>
      </c>
      <c r="W14" s="60">
        <f>Formato!U18</f>
        <v>0</v>
      </c>
      <c r="X14" s="60">
        <f>Formato!V18</f>
        <v>0</v>
      </c>
      <c r="Y14" s="60">
        <f>Formato!W18</f>
        <v>0</v>
      </c>
      <c r="Z14" s="60">
        <f>Formato!X18</f>
        <v>7200</v>
      </c>
      <c r="AA14" s="60">
        <f>Formato!Y18</f>
        <v>0</v>
      </c>
      <c r="AB14" s="61">
        <v>0</v>
      </c>
    </row>
    <row r="15" spans="1:31" ht="40" x14ac:dyDescent="0.25">
      <c r="A15" s="56">
        <f>Formato!A19</f>
        <v>14</v>
      </c>
      <c r="B15" s="56">
        <f>Formato!B19</f>
        <v>23974</v>
      </c>
      <c r="C15" s="56" t="str">
        <f>Formato!C19</f>
        <v>FC23974</v>
      </c>
      <c r="D15" s="56">
        <f>Formato!F19</f>
        <v>33224</v>
      </c>
      <c r="E15" s="56" t="str">
        <f>Formato!G19</f>
        <v xml:space="preserve">DORA ELCY VALENCIA GIRALDO  </v>
      </c>
      <c r="F15" s="56" t="str">
        <f>Formato!H19</f>
        <v xml:space="preserve">CC 1130652864 </v>
      </c>
      <c r="G15" s="56">
        <f>Formato!I19</f>
        <v>239375</v>
      </c>
      <c r="H15" s="57">
        <f>Formato!J19</f>
        <v>42982</v>
      </c>
      <c r="I15" s="57">
        <f>Formato!K19</f>
        <v>42921</v>
      </c>
      <c r="J15" s="56">
        <f>Formato!L19</f>
        <v>337105</v>
      </c>
      <c r="K15" s="56">
        <f>Formato!M19</f>
        <v>337105</v>
      </c>
      <c r="L15" s="56">
        <f>Formato!N19</f>
        <v>69600</v>
      </c>
      <c r="M15" s="56" t="str">
        <f>Formato!O19</f>
        <v>Objeción causal prescripción ...........| (Codigo Proc) : 77709 (Nombre Proc) : GASTOS MEDICOS (Tipo Glosa April) :Documentos incompletos (Observacion Glosa) : DOCUMENTOS INCOMPLETOS||</v>
      </c>
      <c r="N15" s="56" t="e">
        <f>Formato!#REF!</f>
        <v>#REF!</v>
      </c>
      <c r="O15" s="58" t="e">
        <f>VLOOKUP($N15,Hoja1!$C$2:$D$20,2,0)</f>
        <v>#REF!</v>
      </c>
      <c r="P15" s="58" t="e">
        <f>Formato!#REF!</f>
        <v>#REF!</v>
      </c>
      <c r="Q15" s="58" t="e">
        <f>Formato!#REF!</f>
        <v>#REF!</v>
      </c>
      <c r="R15" s="59">
        <f>Formato!P19</f>
        <v>43111</v>
      </c>
      <c r="S15" s="60">
        <f>Formato!Q19</f>
        <v>267505</v>
      </c>
      <c r="T15" s="58">
        <f>Formato!R19</f>
        <v>0</v>
      </c>
      <c r="U15" s="58">
        <f>Formato!S19</f>
        <v>0</v>
      </c>
      <c r="V15" s="58">
        <f>Formato!T19</f>
        <v>800258896</v>
      </c>
      <c r="W15" s="60">
        <f>Formato!U19</f>
        <v>0</v>
      </c>
      <c r="X15" s="60">
        <f>Formato!V19</f>
        <v>0</v>
      </c>
      <c r="Y15" s="60">
        <f>Formato!W19</f>
        <v>0</v>
      </c>
      <c r="Z15" s="60">
        <f>Formato!X19</f>
        <v>69600</v>
      </c>
      <c r="AA15" s="60">
        <f>Formato!Y19</f>
        <v>0</v>
      </c>
      <c r="AB15" s="61">
        <v>0</v>
      </c>
    </row>
    <row r="16" spans="1:31" ht="40" x14ac:dyDescent="0.25">
      <c r="A16" s="56">
        <f>Formato!A20</f>
        <v>15</v>
      </c>
      <c r="B16" s="56">
        <f>Formato!B20</f>
        <v>20815</v>
      </c>
      <c r="C16" s="56" t="str">
        <f>Formato!C20</f>
        <v>FC20815</v>
      </c>
      <c r="D16" s="56">
        <f>Formato!F20</f>
        <v>30286</v>
      </c>
      <c r="E16" s="56" t="str">
        <f>Formato!G20</f>
        <v>CASSO FINDO JESUS ALBERTO</v>
      </c>
      <c r="F16" s="56" t="str">
        <f>Formato!H20</f>
        <v xml:space="preserve">CC 10494180 </v>
      </c>
      <c r="G16" s="56">
        <f>Formato!I20</f>
        <v>226077</v>
      </c>
      <c r="H16" s="57">
        <f>Formato!J20</f>
        <v>43010</v>
      </c>
      <c r="I16" s="57">
        <f>Formato!K20</f>
        <v>42883</v>
      </c>
      <c r="J16" s="56">
        <f>Formato!L20</f>
        <v>637070</v>
      </c>
      <c r="K16" s="56">
        <f>Formato!M20</f>
        <v>637070</v>
      </c>
      <c r="L16" s="56">
        <f>Formato!N20</f>
        <v>637070</v>
      </c>
      <c r="M16" s="56" t="str">
        <f>Formato!O20</f>
        <v>Objeción causal prescripción ...........| (Codigo Proc) : 77709 (Nombre Proc) : GASTOS MEDICOS (Tipo Glosa April) :No cubierto SOAT (Observacion Glosa) : SE OBJETA POR NO CUBIERTO SOAT,TENIENDO EN CUENTA AUDITORIA INTERNA REALIZADA POR LA ASEGURADORA EN LA CUAL SE CONFIRMA QUE EL VEHÍCULO DE PLACAS QQF51A NO ESTUVO INVOLUCRADO, QUE EL CASO EN REFERENCIA HACE PARTE DE UNA PÓLIZA PRESTADA ||</v>
      </c>
      <c r="N16" s="56" t="e">
        <f>Formato!#REF!</f>
        <v>#REF!</v>
      </c>
      <c r="O16" s="58" t="e">
        <f>VLOOKUP($N16,Hoja1!$C$2:$D$20,2,0)</f>
        <v>#REF!</v>
      </c>
      <c r="P16" s="58" t="e">
        <f>Formato!#REF!</f>
        <v>#REF!</v>
      </c>
      <c r="Q16" s="58" t="e">
        <f>Formato!#REF!</f>
        <v>#REF!</v>
      </c>
      <c r="R16" s="59">
        <f>Formato!P20</f>
        <v>0</v>
      </c>
      <c r="S16" s="60">
        <f>Formato!Q20</f>
        <v>0</v>
      </c>
      <c r="T16" s="58">
        <f>Formato!R20</f>
        <v>0</v>
      </c>
      <c r="U16" s="58">
        <f>Formato!S20</f>
        <v>0</v>
      </c>
      <c r="V16" s="58">
        <f>Formato!T20</f>
        <v>0</v>
      </c>
      <c r="W16" s="60">
        <f>Formato!U20</f>
        <v>0</v>
      </c>
      <c r="X16" s="60">
        <f>Formato!V20</f>
        <v>0</v>
      </c>
      <c r="Y16" s="60">
        <f>Formato!W20</f>
        <v>0</v>
      </c>
      <c r="Z16" s="60">
        <f>Formato!X20</f>
        <v>637070</v>
      </c>
      <c r="AA16" s="60">
        <f>Formato!Y20</f>
        <v>0</v>
      </c>
      <c r="AB16" s="61">
        <v>0</v>
      </c>
    </row>
    <row r="17" spans="1:28" ht="40" x14ac:dyDescent="0.25">
      <c r="A17" s="56">
        <f>Formato!A21</f>
        <v>16</v>
      </c>
      <c r="B17" s="56">
        <f>Formato!B21</f>
        <v>11490</v>
      </c>
      <c r="C17" s="56" t="str">
        <f>Formato!C21</f>
        <v>FC11490</v>
      </c>
      <c r="D17" s="56">
        <f>Formato!F21</f>
        <v>33223</v>
      </c>
      <c r="E17" s="56" t="str">
        <f>Formato!G21</f>
        <v xml:space="preserve">GABRIEL  YEPES VILLAN  </v>
      </c>
      <c r="F17" s="56" t="str">
        <f>Formato!H21</f>
        <v xml:space="preserve">CC 1126591891 </v>
      </c>
      <c r="G17" s="56">
        <f>Formato!I21</f>
        <v>227159</v>
      </c>
      <c r="H17" s="57">
        <f>Formato!J21</f>
        <v>42982</v>
      </c>
      <c r="I17" s="57">
        <f>Formato!K21</f>
        <v>42787</v>
      </c>
      <c r="J17" s="56">
        <f>Formato!L21</f>
        <v>2455062</v>
      </c>
      <c r="K17" s="56">
        <f>Formato!M21</f>
        <v>2455062</v>
      </c>
      <c r="L17" s="56">
        <f>Formato!N21</f>
        <v>1616812</v>
      </c>
      <c r="M17" s="56" t="str">
        <f>Formato!O21</f>
        <v>Objeción causal prescripción ...........| (Codigo Proc) : 77709 (Nombre Proc) : GASTOS MEDICOS (Tipo Glosa April) :Documentos incompletos (Observacion Glosa) : DOCUMENTOS INCOMPLETOS||</v>
      </c>
      <c r="N17" s="56" t="e">
        <f>Formato!#REF!</f>
        <v>#REF!</v>
      </c>
      <c r="O17" s="58" t="e">
        <f>VLOOKUP($N17,Hoja1!$C$2:$D$20,2,0)</f>
        <v>#REF!</v>
      </c>
      <c r="P17" s="58" t="e">
        <f>Formato!#REF!</f>
        <v>#REF!</v>
      </c>
      <c r="Q17" s="58" t="e">
        <f>Formato!#REF!</f>
        <v>#REF!</v>
      </c>
      <c r="R17" s="59">
        <f>Formato!P21</f>
        <v>43028</v>
      </c>
      <c r="S17" s="60">
        <f>Formato!Q21</f>
        <v>838250</v>
      </c>
      <c r="T17" s="58">
        <f>Formato!R21</f>
        <v>0</v>
      </c>
      <c r="U17" s="58">
        <f>Formato!S21</f>
        <v>0</v>
      </c>
      <c r="V17" s="58">
        <f>Formato!T21</f>
        <v>800258896</v>
      </c>
      <c r="W17" s="60">
        <f>Formato!U21</f>
        <v>0</v>
      </c>
      <c r="X17" s="60">
        <f>Formato!V21</f>
        <v>0</v>
      </c>
      <c r="Y17" s="60">
        <f>Formato!W21</f>
        <v>0</v>
      </c>
      <c r="Z17" s="60">
        <f>Formato!X21</f>
        <v>1616812</v>
      </c>
      <c r="AA17" s="60">
        <f>Formato!Y21</f>
        <v>0</v>
      </c>
      <c r="AB17" s="61">
        <v>0</v>
      </c>
    </row>
    <row r="18" spans="1:28" ht="40" x14ac:dyDescent="0.25">
      <c r="A18" s="56">
        <f>Formato!A22</f>
        <v>17</v>
      </c>
      <c r="B18" s="56">
        <f>Formato!B22</f>
        <v>19711</v>
      </c>
      <c r="C18" s="56" t="str">
        <f>Formato!C22</f>
        <v>FC19711</v>
      </c>
      <c r="D18" s="56">
        <f>Formato!F22</f>
        <v>33185</v>
      </c>
      <c r="E18" s="56" t="str">
        <f>Formato!G22</f>
        <v xml:space="preserve">EDGAR ALEJANDRO POSSO CABRERA  </v>
      </c>
      <c r="F18" s="56" t="str">
        <f>Formato!H22</f>
        <v xml:space="preserve">CC 1113537467 </v>
      </c>
      <c r="G18" s="56">
        <f>Formato!I22</f>
        <v>304279</v>
      </c>
      <c r="H18" s="57">
        <f>Formato!J22</f>
        <v>42982</v>
      </c>
      <c r="I18" s="57">
        <f>Formato!K22</f>
        <v>42747</v>
      </c>
      <c r="J18" s="56">
        <f>Formato!L22</f>
        <v>4646191</v>
      </c>
      <c r="K18" s="56">
        <f>Formato!M22</f>
        <v>4646191</v>
      </c>
      <c r="L18" s="56">
        <f>Formato!N22</f>
        <v>3866512</v>
      </c>
      <c r="M18" s="56" t="str">
        <f>Formato!O22</f>
        <v>Objeción causal prescripción ...........| (Codigo Proc) : 77709 (Nombre Proc) : GASTOS MEDICOS (Tipo Glosa April) :Documentos incompletos (Observacion Glosa) : DOCUMENTOS INCOMPLETOS ||</v>
      </c>
      <c r="N18" s="56" t="e">
        <f>Formato!#REF!</f>
        <v>#REF!</v>
      </c>
      <c r="O18" s="58" t="e">
        <f>VLOOKUP($N18,Hoja1!$C$2:$D$20,2,0)</f>
        <v>#REF!</v>
      </c>
      <c r="P18" s="58" t="e">
        <f>Formato!#REF!</f>
        <v>#REF!</v>
      </c>
      <c r="Q18" s="58" t="e">
        <f>Formato!#REF!</f>
        <v>#REF!</v>
      </c>
      <c r="R18" s="59">
        <f>Formato!P22</f>
        <v>43025</v>
      </c>
      <c r="S18" s="60">
        <f>Formato!Q22</f>
        <v>779679</v>
      </c>
      <c r="T18" s="58">
        <f>Formato!R22</f>
        <v>0</v>
      </c>
      <c r="U18" s="58">
        <f>Formato!S22</f>
        <v>0</v>
      </c>
      <c r="V18" s="58">
        <f>Formato!T22</f>
        <v>800258896</v>
      </c>
      <c r="W18" s="60">
        <f>Formato!U22</f>
        <v>0</v>
      </c>
      <c r="X18" s="60">
        <f>Formato!V22</f>
        <v>0</v>
      </c>
      <c r="Y18" s="60">
        <f>Formato!W22</f>
        <v>0</v>
      </c>
      <c r="Z18" s="60">
        <f>Formato!X22</f>
        <v>3866512</v>
      </c>
      <c r="AA18" s="60">
        <f>Formato!Y22</f>
        <v>0</v>
      </c>
      <c r="AB18" s="61">
        <v>0</v>
      </c>
    </row>
    <row r="19" spans="1:28" ht="40" x14ac:dyDescent="0.25">
      <c r="A19" s="56">
        <f>Formato!A23</f>
        <v>18</v>
      </c>
      <c r="B19" s="56">
        <f>Formato!B23</f>
        <v>28705</v>
      </c>
      <c r="C19" s="56" t="str">
        <f>Formato!C23</f>
        <v>FC28705</v>
      </c>
      <c r="D19" s="56">
        <f>Formato!F23</f>
        <v>33203</v>
      </c>
      <c r="E19" s="56" t="str">
        <f>Formato!G23</f>
        <v xml:space="preserve">MARLYN AYDEE NOMELIN FERNANDEZ  </v>
      </c>
      <c r="F19" s="56" t="str">
        <f>Formato!H23</f>
        <v xml:space="preserve">CC 38557211 </v>
      </c>
      <c r="G19" s="56">
        <f>Formato!I23</f>
        <v>261372</v>
      </c>
      <c r="H19" s="57">
        <f>Formato!J23</f>
        <v>43010</v>
      </c>
      <c r="I19" s="57">
        <f>Formato!K23</f>
        <v>42971</v>
      </c>
      <c r="J19" s="56">
        <f>Formato!L23</f>
        <v>1821049</v>
      </c>
      <c r="K19" s="56">
        <f>Formato!M23</f>
        <v>1821049</v>
      </c>
      <c r="L19" s="56">
        <f>Formato!N23</f>
        <v>351200</v>
      </c>
      <c r="M19" s="56" t="str">
        <f>Formato!O23</f>
        <v>Objeción causal prescripción ...........| (Codigo Proc) : 77709 (Nombre Proc) : GASTOS MEDICOS (Tipo Glosa April) :Documentos incompletos (Observacion Glosa) : DOCUMENTOS INCOMPLETOS||</v>
      </c>
      <c r="N19" s="56" t="e">
        <f>Formato!#REF!</f>
        <v>#REF!</v>
      </c>
      <c r="O19" s="58" t="e">
        <f>VLOOKUP($N19,Hoja1!$C$2:$D$20,2,0)</f>
        <v>#REF!</v>
      </c>
      <c r="P19" s="58" t="e">
        <f>Formato!#REF!</f>
        <v>#REF!</v>
      </c>
      <c r="Q19" s="58" t="e">
        <f>Formato!#REF!</f>
        <v>#REF!</v>
      </c>
      <c r="R19" s="59">
        <f>Formato!P23</f>
        <v>43111</v>
      </c>
      <c r="S19" s="60">
        <f>Formato!Q23</f>
        <v>1469849</v>
      </c>
      <c r="T19" s="58">
        <f>Formato!R23</f>
        <v>0</v>
      </c>
      <c r="U19" s="58">
        <f>Formato!S23</f>
        <v>0</v>
      </c>
      <c r="V19" s="58">
        <f>Formato!T23</f>
        <v>800258896</v>
      </c>
      <c r="W19" s="60">
        <f>Formato!U23</f>
        <v>0</v>
      </c>
      <c r="X19" s="60">
        <f>Formato!V23</f>
        <v>0</v>
      </c>
      <c r="Y19" s="60">
        <f>Formato!W23</f>
        <v>0</v>
      </c>
      <c r="Z19" s="60">
        <f>Formato!X23</f>
        <v>351200</v>
      </c>
      <c r="AA19" s="60">
        <f>Formato!Y23</f>
        <v>0</v>
      </c>
      <c r="AB19" s="61">
        <v>0</v>
      </c>
    </row>
    <row r="20" spans="1:28" ht="40" x14ac:dyDescent="0.25">
      <c r="A20" s="56">
        <f>Formato!A24</f>
        <v>19</v>
      </c>
      <c r="B20" s="56">
        <f>Formato!B24</f>
        <v>12527</v>
      </c>
      <c r="C20" s="56" t="str">
        <f>Formato!C24</f>
        <v>FC12527</v>
      </c>
      <c r="D20" s="56">
        <f>Formato!F24</f>
        <v>30882</v>
      </c>
      <c r="E20" s="56" t="str">
        <f>Formato!G24</f>
        <v xml:space="preserve">YHERSON STIVEM HIGUITA CARRILLO  </v>
      </c>
      <c r="F20" s="56" t="str">
        <f>Formato!H24</f>
        <v xml:space="preserve">CC 1097407433 </v>
      </c>
      <c r="G20" s="56">
        <f>Formato!I24</f>
        <v>210085</v>
      </c>
      <c r="H20" s="57">
        <f>Formato!J24</f>
        <v>43010</v>
      </c>
      <c r="I20" s="57">
        <f>Formato!K24</f>
        <v>42799</v>
      </c>
      <c r="J20" s="56">
        <f>Formato!L24</f>
        <v>444060</v>
      </c>
      <c r="K20" s="56">
        <f>Formato!M24</f>
        <v>444060</v>
      </c>
      <c r="L20" s="56">
        <f>Formato!N24</f>
        <v>58800</v>
      </c>
      <c r="M20" s="56" t="str">
        <f>Formato!O24</f>
        <v>Objeción causal prescripción ...........| (Codigo Proc) : 77709 (Nombre Proc) : GASTOS MEDICOS (Tipo Glosa April) :Documentos incompletos (Observacion Glosa) : SOLICITUD DOCUMENTOS||</v>
      </c>
      <c r="N20" s="56" t="e">
        <f>Formato!#REF!</f>
        <v>#REF!</v>
      </c>
      <c r="O20" s="58" t="e">
        <f>VLOOKUP($N20,Hoja1!$C$2:$D$20,2,0)</f>
        <v>#REF!</v>
      </c>
      <c r="P20" s="58" t="e">
        <f>Formato!#REF!</f>
        <v>#REF!</v>
      </c>
      <c r="Q20" s="58" t="e">
        <f>Formato!#REF!</f>
        <v>#REF!</v>
      </c>
      <c r="R20" s="59">
        <f>Formato!P24</f>
        <v>43111</v>
      </c>
      <c r="S20" s="60">
        <f>Formato!Q24</f>
        <v>385260</v>
      </c>
      <c r="T20" s="58">
        <f>Formato!R24</f>
        <v>0</v>
      </c>
      <c r="U20" s="58">
        <f>Formato!S24</f>
        <v>0</v>
      </c>
      <c r="V20" s="58">
        <f>Formato!T24</f>
        <v>800258896</v>
      </c>
      <c r="W20" s="60">
        <f>Formato!U24</f>
        <v>0</v>
      </c>
      <c r="X20" s="60">
        <f>Formato!V24</f>
        <v>0</v>
      </c>
      <c r="Y20" s="60">
        <f>Formato!W24</f>
        <v>0</v>
      </c>
      <c r="Z20" s="60">
        <f>Formato!X24</f>
        <v>58800</v>
      </c>
      <c r="AA20" s="60">
        <f>Formato!Y24</f>
        <v>0</v>
      </c>
      <c r="AB20" s="61">
        <v>0</v>
      </c>
    </row>
    <row r="21" spans="1:28" ht="40" x14ac:dyDescent="0.25">
      <c r="A21" s="56">
        <f>Formato!A25</f>
        <v>20</v>
      </c>
      <c r="B21" s="56">
        <f>Formato!B25</f>
        <v>948</v>
      </c>
      <c r="C21" s="56" t="str">
        <f>Formato!C25</f>
        <v>FC948</v>
      </c>
      <c r="D21" s="56">
        <f>Formato!F25</f>
        <v>32865</v>
      </c>
      <c r="E21" s="56" t="str">
        <f>Formato!G25</f>
        <v xml:space="preserve">HUBER FERNANDO RAMOS MARIN  </v>
      </c>
      <c r="F21" s="56" t="str">
        <f>Formato!H25</f>
        <v xml:space="preserve">CC 6098546 </v>
      </c>
      <c r="G21" s="56">
        <f>Formato!I25</f>
        <v>193140</v>
      </c>
      <c r="H21" s="57">
        <f>Formato!J25</f>
        <v>42718</v>
      </c>
      <c r="I21" s="57">
        <f>Formato!K25</f>
        <v>42655</v>
      </c>
      <c r="J21" s="56">
        <f>Formato!L25</f>
        <v>1855545</v>
      </c>
      <c r="K21" s="56">
        <f>Formato!M25</f>
        <v>1855545</v>
      </c>
      <c r="L21" s="56">
        <f>Formato!N25</f>
        <v>1238400</v>
      </c>
      <c r="M21" s="56" t="str">
        <f>Formato!O25</f>
        <v>Objeción causal prescripción ...........| (Codigo Proc) : 77709 (Nombre Proc) : GASTOS MEDICOS (Tipo Glosa April) :Documentos incompletos (Observacion Glosa) : DOCUMENTOS INCOMPLETOS||</v>
      </c>
      <c r="N21" s="56" t="e">
        <f>Formato!#REF!</f>
        <v>#REF!</v>
      </c>
      <c r="O21" s="58" t="e">
        <f>VLOOKUP($N21,Hoja1!$C$2:$D$20,2,0)</f>
        <v>#REF!</v>
      </c>
      <c r="P21" s="58" t="e">
        <f>Formato!#REF!</f>
        <v>#REF!</v>
      </c>
      <c r="Q21" s="58" t="e">
        <f>Formato!#REF!</f>
        <v>#REF!</v>
      </c>
      <c r="R21" s="59">
        <f>Formato!P25</f>
        <v>43518</v>
      </c>
      <c r="S21" s="60">
        <f>Formato!Q25</f>
        <v>617145</v>
      </c>
      <c r="T21" s="58">
        <f>Formato!R25</f>
        <v>0</v>
      </c>
      <c r="U21" s="58">
        <f>Formato!S25</f>
        <v>0</v>
      </c>
      <c r="V21" s="58">
        <f>Formato!T25</f>
        <v>800258896</v>
      </c>
      <c r="W21" s="60">
        <f>Formato!U25</f>
        <v>0</v>
      </c>
      <c r="X21" s="60">
        <f>Formato!V25</f>
        <v>0</v>
      </c>
      <c r="Y21" s="60">
        <f>Formato!W25</f>
        <v>0</v>
      </c>
      <c r="Z21" s="60">
        <f>Formato!X25</f>
        <v>1238400</v>
      </c>
      <c r="AA21" s="60">
        <f>Formato!Y25</f>
        <v>0</v>
      </c>
      <c r="AB21" s="61">
        <v>0</v>
      </c>
    </row>
    <row r="22" spans="1:28" ht="40" x14ac:dyDescent="0.25">
      <c r="A22" s="56">
        <f>Formato!A26</f>
        <v>21</v>
      </c>
      <c r="B22" s="56">
        <f>Formato!B26</f>
        <v>386</v>
      </c>
      <c r="C22" s="56" t="str">
        <f>Formato!C26</f>
        <v>FC000386</v>
      </c>
      <c r="D22" s="56">
        <f>Formato!F26</f>
        <v>30340</v>
      </c>
      <c r="E22" s="56" t="str">
        <f>Formato!G26</f>
        <v xml:space="preserve">YESENIA  BLANDON VARGAS  </v>
      </c>
      <c r="F22" s="56" t="str">
        <f>Formato!H26</f>
        <v xml:space="preserve">CC 1002575999 </v>
      </c>
      <c r="G22" s="56">
        <f>Formato!I26</f>
        <v>204207</v>
      </c>
      <c r="H22" s="57">
        <f>Formato!J26</f>
        <v>42675</v>
      </c>
      <c r="I22" s="57">
        <f>Formato!K26</f>
        <v>42640</v>
      </c>
      <c r="J22" s="56">
        <f>Formato!L26</f>
        <v>3907035</v>
      </c>
      <c r="K22" s="56">
        <f>Formato!M26</f>
        <v>3907035</v>
      </c>
      <c r="L22" s="56">
        <f>Formato!N26</f>
        <v>2264166</v>
      </c>
      <c r="M22" s="56" t="str">
        <f>Formato!O26</f>
        <v>Objeción causal prescripción ...........| (Codigo Proc) : 77709 (Nombre Proc) : GASTOS MEDICOS (Tipo Glosa April) :Documentos incompletos (Observacion Glosa) : DOCUMENTOS INCOMPLETOS||</v>
      </c>
      <c r="N22" s="56" t="e">
        <f>Formato!#REF!</f>
        <v>#REF!</v>
      </c>
      <c r="O22" s="58" t="e">
        <f>VLOOKUP($N22,Hoja1!$C$2:$D$20,2,0)</f>
        <v>#REF!</v>
      </c>
      <c r="P22" s="58" t="e">
        <f>Formato!#REF!</f>
        <v>#REF!</v>
      </c>
      <c r="Q22" s="58" t="e">
        <f>Formato!#REF!</f>
        <v>#REF!</v>
      </c>
      <c r="R22" s="59">
        <f>Formato!P26</f>
        <v>43209</v>
      </c>
      <c r="S22" s="60">
        <f>Formato!Q26</f>
        <v>1642869</v>
      </c>
      <c r="T22" s="58">
        <f>Formato!R26</f>
        <v>0</v>
      </c>
      <c r="U22" s="58">
        <f>Formato!S26</f>
        <v>0</v>
      </c>
      <c r="V22" s="58">
        <f>Formato!T26</f>
        <v>800215681</v>
      </c>
      <c r="W22" s="60">
        <f>Formato!U26</f>
        <v>0</v>
      </c>
      <c r="X22" s="60">
        <f>Formato!V26</f>
        <v>0</v>
      </c>
      <c r="Y22" s="60">
        <f>Formato!W26</f>
        <v>0</v>
      </c>
      <c r="Z22" s="60">
        <f>Formato!X26</f>
        <v>2264166</v>
      </c>
      <c r="AA22" s="60">
        <f>Formato!Y26</f>
        <v>0</v>
      </c>
      <c r="AB22" s="61">
        <v>0</v>
      </c>
    </row>
    <row r="23" spans="1:28" ht="40" x14ac:dyDescent="0.25">
      <c r="A23" s="56">
        <f>Formato!A27</f>
        <v>22</v>
      </c>
      <c r="B23" s="56">
        <f>Formato!B27</f>
        <v>6039</v>
      </c>
      <c r="C23" s="56" t="str">
        <f>Formato!C27</f>
        <v>FC6039</v>
      </c>
      <c r="D23" s="56">
        <f>Formato!F27</f>
        <v>32933</v>
      </c>
      <c r="E23" s="56" t="str">
        <f>Formato!G27</f>
        <v xml:space="preserve">VICTOR ARLEY MANCILLA ANGULO  </v>
      </c>
      <c r="F23" s="56" t="str">
        <f>Formato!H27</f>
        <v xml:space="preserve">CC 1006187572 </v>
      </c>
      <c r="G23" s="56">
        <f>Formato!I27</f>
        <v>294780</v>
      </c>
      <c r="H23" s="57">
        <f>Formato!J27</f>
        <v>42751</v>
      </c>
      <c r="I23" s="57">
        <f>Formato!K27</f>
        <v>42722</v>
      </c>
      <c r="J23" s="56">
        <f>Formato!L27</f>
        <v>475305</v>
      </c>
      <c r="K23" s="56">
        <f>Formato!M27</f>
        <v>475305</v>
      </c>
      <c r="L23" s="56">
        <f>Formato!N27</f>
        <v>38800</v>
      </c>
      <c r="M23" s="56" t="str">
        <f>Formato!O27</f>
        <v>Objeción causal prescripción ...........| (Codigo Proc) : 77709 (Nombre Proc) : GASTOS MEDICOS (Tipo Glosa April) :Documentos incompletos (Observacion Glosa) : DOCUMENTOS INCOMPLETOS  ||</v>
      </c>
      <c r="N23" s="56" t="e">
        <f>Formato!#REF!</f>
        <v>#REF!</v>
      </c>
      <c r="O23" s="58" t="e">
        <f>VLOOKUP($N23,Hoja1!$C$2:$D$20,2,0)</f>
        <v>#REF!</v>
      </c>
      <c r="P23" s="58" t="e">
        <f>Formato!#REF!</f>
        <v>#REF!</v>
      </c>
      <c r="Q23" s="58" t="e">
        <f>Formato!#REF!</f>
        <v>#REF!</v>
      </c>
      <c r="R23" s="59">
        <f>Formato!P27</f>
        <v>43265</v>
      </c>
      <c r="S23" s="60">
        <f>Formato!Q27</f>
        <v>436505</v>
      </c>
      <c r="T23" s="58">
        <f>Formato!R27</f>
        <v>0</v>
      </c>
      <c r="U23" s="58">
        <f>Formato!S27</f>
        <v>0</v>
      </c>
      <c r="V23" s="58">
        <f>Formato!T27</f>
        <v>800222752</v>
      </c>
      <c r="W23" s="60">
        <f>Formato!U27</f>
        <v>0</v>
      </c>
      <c r="X23" s="60">
        <f>Formato!V27</f>
        <v>0</v>
      </c>
      <c r="Y23" s="60">
        <f>Formato!W27</f>
        <v>0</v>
      </c>
      <c r="Z23" s="60">
        <f>Formato!X27</f>
        <v>38800</v>
      </c>
      <c r="AA23" s="60">
        <f>Formato!Y27</f>
        <v>0</v>
      </c>
      <c r="AB23" s="61">
        <v>0</v>
      </c>
    </row>
    <row r="24" spans="1:28" ht="40" x14ac:dyDescent="0.25">
      <c r="A24" s="56">
        <f>Formato!A28</f>
        <v>23</v>
      </c>
      <c r="B24" s="56">
        <f>Formato!B28</f>
        <v>5662</v>
      </c>
      <c r="C24" s="56" t="str">
        <f>Formato!C28</f>
        <v>FC5662</v>
      </c>
      <c r="D24" s="56">
        <f>Formato!F28</f>
        <v>32935</v>
      </c>
      <c r="E24" s="56" t="str">
        <f>Formato!G28</f>
        <v xml:space="preserve">RUBIELA  CERON ARANGO  </v>
      </c>
      <c r="F24" s="56" t="str">
        <f>Formato!H28</f>
        <v xml:space="preserve">CC 29362203 </v>
      </c>
      <c r="G24" s="56">
        <f>Formato!I28</f>
        <v>214013</v>
      </c>
      <c r="H24" s="57">
        <f>Formato!J28</f>
        <v>42751</v>
      </c>
      <c r="I24" s="57">
        <f>Formato!K28</f>
        <v>42723</v>
      </c>
      <c r="J24" s="56">
        <f>Formato!L28</f>
        <v>4072739</v>
      </c>
      <c r="K24" s="56">
        <f>Formato!M28</f>
        <v>4072739</v>
      </c>
      <c r="L24" s="56">
        <f>Formato!N28</f>
        <v>4072739</v>
      </c>
      <c r="M24" s="56" t="str">
        <f>Formato!O28</f>
        <v>Objeción causal prescripción ...........| (Codigo Proc) : 77709 (Nombre Proc) : GASTOS MEDICOS (Tipo Glosa April) :Documentos incompletos (Observacion Glosa) : DOCUMENTOS INCOMPLETOS||</v>
      </c>
      <c r="N24" s="56" t="e">
        <f>Formato!#REF!</f>
        <v>#REF!</v>
      </c>
      <c r="O24" s="58" t="e">
        <f>VLOOKUP($N24,Hoja1!$C$2:$D$20,2,0)</f>
        <v>#REF!</v>
      </c>
      <c r="P24" s="58" t="e">
        <f>Formato!#REF!</f>
        <v>#REF!</v>
      </c>
      <c r="Q24" s="58" t="e">
        <f>Formato!#REF!</f>
        <v>#REF!</v>
      </c>
      <c r="R24" s="59">
        <f>Formato!P28</f>
        <v>0</v>
      </c>
      <c r="S24" s="60">
        <f>Formato!Q28</f>
        <v>0</v>
      </c>
      <c r="T24" s="58">
        <f>Formato!R28</f>
        <v>0</v>
      </c>
      <c r="U24" s="58">
        <f>Formato!S28</f>
        <v>0</v>
      </c>
      <c r="V24" s="58">
        <f>Formato!T28</f>
        <v>0</v>
      </c>
      <c r="W24" s="60">
        <f>Formato!U28</f>
        <v>0</v>
      </c>
      <c r="X24" s="60">
        <f>Formato!V28</f>
        <v>0</v>
      </c>
      <c r="Y24" s="60">
        <f>Formato!W28</f>
        <v>0</v>
      </c>
      <c r="Z24" s="60">
        <f>Formato!X28</f>
        <v>4072739</v>
      </c>
      <c r="AA24" s="60">
        <f>Formato!Y28</f>
        <v>0</v>
      </c>
      <c r="AB24" s="61">
        <v>0</v>
      </c>
    </row>
    <row r="25" spans="1:28" ht="40" x14ac:dyDescent="0.25">
      <c r="A25" s="56">
        <f>Formato!A29</f>
        <v>24</v>
      </c>
      <c r="B25" s="56">
        <f>Formato!B29</f>
        <v>6162</v>
      </c>
      <c r="C25" s="56" t="str">
        <f>Formato!C29</f>
        <v>FC6162</v>
      </c>
      <c r="D25" s="56">
        <f>Formato!F29</f>
        <v>32934</v>
      </c>
      <c r="E25" s="56" t="str">
        <f>Formato!G29</f>
        <v>CARLOS EDUARDO  RESTREPO PATIÑO</v>
      </c>
      <c r="F25" s="56" t="str">
        <f>Formato!H29</f>
        <v xml:space="preserve">CC 1144165375 </v>
      </c>
      <c r="G25" s="56">
        <f>Formato!I29</f>
        <v>227245</v>
      </c>
      <c r="H25" s="57">
        <f>Formato!J29</f>
        <v>42751</v>
      </c>
      <c r="I25" s="57">
        <f>Formato!K29</f>
        <v>42704</v>
      </c>
      <c r="J25" s="56">
        <f>Formato!L29</f>
        <v>45300</v>
      </c>
      <c r="K25" s="56">
        <f>Formato!M29</f>
        <v>45300</v>
      </c>
      <c r="L25" s="56">
        <f>Formato!N29</f>
        <v>45300</v>
      </c>
      <c r="M25" s="56" t="str">
        <f>Formato!O29</f>
        <v>Objeción causal prescripción ...........| (Codigo Proc) : 77709 (Nombre Proc) : GASTOS MEDICOS (Tipo Glosa April) :Documentos incompletos (Observacion Glosa) : DOCUMENTOS INCOMPLETOS||</v>
      </c>
      <c r="N25" s="56" t="e">
        <f>Formato!#REF!</f>
        <v>#REF!</v>
      </c>
      <c r="O25" s="58" t="e">
        <f>VLOOKUP($N25,Hoja1!$C$2:$D$20,2,0)</f>
        <v>#REF!</v>
      </c>
      <c r="P25" s="58" t="e">
        <f>Formato!#REF!</f>
        <v>#REF!</v>
      </c>
      <c r="Q25" s="58" t="e">
        <f>Formato!#REF!</f>
        <v>#REF!</v>
      </c>
      <c r="R25" s="59">
        <f>Formato!P29</f>
        <v>0</v>
      </c>
      <c r="S25" s="60">
        <f>Formato!Q29</f>
        <v>0</v>
      </c>
      <c r="T25" s="58">
        <f>Formato!R29</f>
        <v>0</v>
      </c>
      <c r="U25" s="58">
        <f>Formato!S29</f>
        <v>0</v>
      </c>
      <c r="V25" s="58">
        <f>Formato!T29</f>
        <v>0</v>
      </c>
      <c r="W25" s="60">
        <f>Formato!U29</f>
        <v>0</v>
      </c>
      <c r="X25" s="60">
        <f>Formato!V29</f>
        <v>0</v>
      </c>
      <c r="Y25" s="60">
        <f>Formato!W29</f>
        <v>0</v>
      </c>
      <c r="Z25" s="60">
        <f>Formato!X29</f>
        <v>45300</v>
      </c>
      <c r="AA25" s="60">
        <f>Formato!Y29</f>
        <v>0</v>
      </c>
      <c r="AB25" s="61">
        <v>0</v>
      </c>
    </row>
    <row r="26" spans="1:28" ht="40" x14ac:dyDescent="0.25">
      <c r="A26" s="56">
        <f>Formato!A30</f>
        <v>25</v>
      </c>
      <c r="B26" s="56">
        <f>Formato!B30</f>
        <v>4266</v>
      </c>
      <c r="C26" s="56" t="str">
        <f>Formato!C30</f>
        <v>FC4266</v>
      </c>
      <c r="D26" s="56">
        <f>Formato!F30</f>
        <v>32934</v>
      </c>
      <c r="E26" s="56" t="str">
        <f>Formato!G30</f>
        <v>CARLOS EDUARDO  RESTREPO PATIÑO</v>
      </c>
      <c r="F26" s="56" t="str">
        <f>Formato!H30</f>
        <v xml:space="preserve">CC 1144165375 </v>
      </c>
      <c r="G26" s="56">
        <f>Formato!I30</f>
        <v>227245</v>
      </c>
      <c r="H26" s="57">
        <f>Formato!J30</f>
        <v>42811</v>
      </c>
      <c r="I26" s="57">
        <f>Formato!K30</f>
        <v>42701</v>
      </c>
      <c r="J26" s="56">
        <f>Formato!L30</f>
        <v>3674384</v>
      </c>
      <c r="K26" s="56">
        <f>Formato!M30</f>
        <v>3674384</v>
      </c>
      <c r="L26" s="56">
        <f>Formato!N30</f>
        <v>3674384</v>
      </c>
      <c r="M26" s="56" t="str">
        <f>Formato!O30</f>
        <v>Objeción causal prescripción ...........| (Codigo Proc) : 77709 (Nombre Proc) : GASTOS MEDICOS (Tipo Glosa April) :Documentos incompletos (Observacion Glosa) : DOCUMENTOS INCOMPLETOS||</v>
      </c>
      <c r="N26" s="56" t="e">
        <f>Formato!#REF!</f>
        <v>#REF!</v>
      </c>
      <c r="O26" s="58" t="e">
        <f>VLOOKUP($N26,Hoja1!$C$2:$D$20,2,0)</f>
        <v>#REF!</v>
      </c>
      <c r="P26" s="58" t="e">
        <f>Formato!#REF!</f>
        <v>#REF!</v>
      </c>
      <c r="Q26" s="58" t="e">
        <f>Formato!#REF!</f>
        <v>#REF!</v>
      </c>
      <c r="R26" s="59">
        <f>Formato!P30</f>
        <v>0</v>
      </c>
      <c r="S26" s="60">
        <f>Formato!Q30</f>
        <v>0</v>
      </c>
      <c r="T26" s="58">
        <f>Formato!R30</f>
        <v>0</v>
      </c>
      <c r="U26" s="58">
        <f>Formato!S30</f>
        <v>0</v>
      </c>
      <c r="V26" s="58">
        <f>Formato!T30</f>
        <v>0</v>
      </c>
      <c r="W26" s="60">
        <f>Formato!U30</f>
        <v>0</v>
      </c>
      <c r="X26" s="60">
        <f>Formato!V30</f>
        <v>0</v>
      </c>
      <c r="Y26" s="60">
        <f>Formato!W30</f>
        <v>0</v>
      </c>
      <c r="Z26" s="60">
        <f>Formato!X30</f>
        <v>3674384</v>
      </c>
      <c r="AA26" s="60">
        <f>Formato!Y30</f>
        <v>0</v>
      </c>
      <c r="AB26" s="61">
        <v>0</v>
      </c>
    </row>
    <row r="27" spans="1:28" ht="40" x14ac:dyDescent="0.25">
      <c r="A27" s="56">
        <f>Formato!A31</f>
        <v>26</v>
      </c>
      <c r="B27" s="56">
        <f>Formato!B31</f>
        <v>1058</v>
      </c>
      <c r="C27" s="56" t="str">
        <f>Formato!C31</f>
        <v>FC1058</v>
      </c>
      <c r="D27" s="56">
        <f>Formato!F31</f>
        <v>30071</v>
      </c>
      <c r="E27" s="56" t="str">
        <f>Formato!G31</f>
        <v xml:space="preserve">JONNY SANTIAGO VALLESTEROS LUCUMI  </v>
      </c>
      <c r="F27" s="56" t="str">
        <f>Formato!H31</f>
        <v xml:space="preserve">TI 98102421884 </v>
      </c>
      <c r="G27" s="56">
        <f>Formato!I31</f>
        <v>192797</v>
      </c>
      <c r="H27" s="57">
        <f>Formato!J31</f>
        <v>42811</v>
      </c>
      <c r="I27" s="57">
        <f>Formato!K31</f>
        <v>42646</v>
      </c>
      <c r="J27" s="56">
        <f>Formato!L31</f>
        <v>15406502</v>
      </c>
      <c r="K27" s="56">
        <f>Formato!M31</f>
        <v>15406502</v>
      </c>
      <c r="L27" s="56">
        <f>Formato!N31</f>
        <v>15406502</v>
      </c>
      <c r="M27" s="56" t="str">
        <f>Formato!O31</f>
        <v>Objeción causal prescripción ...........| (Codigo Proc) : 77709 (Nombre Proc) : GASTOS MEDICOS (Tipo Glosa April) :Documentos incompletos (Observacion Glosa) : DOCUMENTOS INCOMPLETOS||</v>
      </c>
      <c r="N27" s="56" t="e">
        <f>Formato!#REF!</f>
        <v>#REF!</v>
      </c>
      <c r="O27" s="58" t="e">
        <f>VLOOKUP($N27,Hoja1!$C$2:$D$20,2,0)</f>
        <v>#REF!</v>
      </c>
      <c r="P27" s="58" t="e">
        <f>Formato!#REF!</f>
        <v>#REF!</v>
      </c>
      <c r="Q27" s="58" t="e">
        <f>Formato!#REF!</f>
        <v>#REF!</v>
      </c>
      <c r="R27" s="59">
        <f>Formato!P31</f>
        <v>0</v>
      </c>
      <c r="S27" s="60">
        <f>Formato!Q31</f>
        <v>0</v>
      </c>
      <c r="T27" s="58">
        <f>Formato!R31</f>
        <v>0</v>
      </c>
      <c r="U27" s="58">
        <f>Formato!S31</f>
        <v>0</v>
      </c>
      <c r="V27" s="58">
        <f>Formato!T31</f>
        <v>0</v>
      </c>
      <c r="W27" s="60">
        <f>Formato!U31</f>
        <v>0</v>
      </c>
      <c r="X27" s="60">
        <f>Formato!V31</f>
        <v>0</v>
      </c>
      <c r="Y27" s="60">
        <f>Formato!W31</f>
        <v>0</v>
      </c>
      <c r="Z27" s="60">
        <f>Formato!X31</f>
        <v>15406502</v>
      </c>
      <c r="AA27" s="60">
        <f>Formato!Y31</f>
        <v>0</v>
      </c>
      <c r="AB27" s="61">
        <v>0</v>
      </c>
    </row>
    <row r="28" spans="1:28" ht="40" x14ac:dyDescent="0.25">
      <c r="A28" s="56">
        <f>Formato!A32</f>
        <v>27</v>
      </c>
      <c r="B28" s="56">
        <f>Formato!B32</f>
        <v>666</v>
      </c>
      <c r="C28" s="56" t="str">
        <f>Formato!C32</f>
        <v>FC000666</v>
      </c>
      <c r="D28" s="56">
        <f>Formato!F32</f>
        <v>30164</v>
      </c>
      <c r="E28" s="56" t="str">
        <f>Formato!G32</f>
        <v xml:space="preserve">ALEX ARIEL  BOLAÑOS LOPEZ  </v>
      </c>
      <c r="F28" s="56" t="str">
        <f>Formato!H32</f>
        <v xml:space="preserve">CC 16502376 </v>
      </c>
      <c r="G28" s="56">
        <f>Formato!I32</f>
        <v>261838</v>
      </c>
      <c r="H28" s="57">
        <f>Formato!J32</f>
        <v>42675</v>
      </c>
      <c r="I28" s="57">
        <f>Formato!K32</f>
        <v>42644</v>
      </c>
      <c r="J28" s="56">
        <f>Formato!L32</f>
        <v>3122263</v>
      </c>
      <c r="K28" s="56">
        <f>Formato!M32</f>
        <v>3122263</v>
      </c>
      <c r="L28" s="56">
        <f>Formato!N32</f>
        <v>2500412</v>
      </c>
      <c r="M28" s="56" t="str">
        <f>Formato!O32</f>
        <v>Objeción causal prescripción ...........| (Codigo Proc) : 77709 (Nombre Proc) : GASTOS MEDICOS (Tipo Glosa April) :Documentos incompletos (Observacion Glosa) : DOCUMENTOS INCOMLETOS||</v>
      </c>
      <c r="N28" s="56" t="e">
        <f>Formato!#REF!</f>
        <v>#REF!</v>
      </c>
      <c r="O28" s="58" t="e">
        <f>VLOOKUP($N28,Hoja1!$C$2:$D$20,2,0)</f>
        <v>#REF!</v>
      </c>
      <c r="P28" s="58" t="e">
        <f>Formato!#REF!</f>
        <v>#REF!</v>
      </c>
      <c r="Q28" s="58" t="e">
        <f>Formato!#REF!</f>
        <v>#REF!</v>
      </c>
      <c r="R28" s="59">
        <f>Formato!P32</f>
        <v>42768</v>
      </c>
      <c r="S28" s="60">
        <f>Formato!Q32</f>
        <v>621851</v>
      </c>
      <c r="T28" s="58">
        <f>Formato!R32</f>
        <v>0</v>
      </c>
      <c r="U28" s="58">
        <f>Formato!S32</f>
        <v>0</v>
      </c>
      <c r="V28" s="58">
        <f>Formato!T32</f>
        <v>800215681</v>
      </c>
      <c r="W28" s="60">
        <f>Formato!U32</f>
        <v>0</v>
      </c>
      <c r="X28" s="60">
        <f>Formato!V32</f>
        <v>0</v>
      </c>
      <c r="Y28" s="60">
        <f>Formato!W32</f>
        <v>0</v>
      </c>
      <c r="Z28" s="60">
        <f>Formato!X32</f>
        <v>2500412</v>
      </c>
      <c r="AA28" s="60">
        <f>Formato!Y32</f>
        <v>0</v>
      </c>
      <c r="AB28" s="61">
        <v>0</v>
      </c>
    </row>
    <row r="29" spans="1:28" ht="40" x14ac:dyDescent="0.25">
      <c r="A29" s="56">
        <f>Formato!A33</f>
        <v>28</v>
      </c>
      <c r="B29" s="56">
        <f>Formato!B33</f>
        <v>24234</v>
      </c>
      <c r="C29" s="56" t="str">
        <f>Formato!C33</f>
        <v>FC24234</v>
      </c>
      <c r="D29" s="56">
        <f>Formato!F33</f>
        <v>33140</v>
      </c>
      <c r="E29" s="56" t="str">
        <f>Formato!G33</f>
        <v>QUIÑONEZ ROMERO FREDDY ALEJANDRO</v>
      </c>
      <c r="F29" s="56" t="str">
        <f>Formato!H33</f>
        <v xml:space="preserve">CC 1143837553 </v>
      </c>
      <c r="G29" s="56">
        <f>Formato!I33</f>
        <v>355999</v>
      </c>
      <c r="H29" s="57">
        <f>Formato!J33</f>
        <v>43213</v>
      </c>
      <c r="I29" s="57">
        <f>Formato!K33</f>
        <v>42917</v>
      </c>
      <c r="J29" s="56">
        <f>Formato!L33</f>
        <v>369575</v>
      </c>
      <c r="K29" s="56">
        <f>Formato!M33</f>
        <v>369575</v>
      </c>
      <c r="L29" s="56">
        <f>Formato!N33</f>
        <v>369575</v>
      </c>
      <c r="M29" s="56" t="str">
        <f>Formato!O33</f>
        <v>Objeción causal prescripción ...........| (Codigo Proc) : 77709 (Nombre Proc) : GASTOS MEDICOS (Tipo Glosa April) :No cubierto SOAT (Observacion Glosa) : SE OBJETA POR NO CUBIERTO SOAT, TENIENDO EN CUENTA AUDITORIA INTERNA LA CUAL CONFIRMA QUE LAS LESIONES SUFRIDAS NO SON A CAUSA DE UN ACCIDENTE DE TRÁNSITO Y A DEMÁS ESTAS OCURREN DENTRO DEL INTERIOR DEL LUGAR DE VIVIENDA DEL LESIONADO.||</v>
      </c>
      <c r="N29" s="56" t="e">
        <f>Formato!#REF!</f>
        <v>#REF!</v>
      </c>
      <c r="O29" s="58" t="e">
        <f>VLOOKUP($N29,Hoja1!$C$2:$D$20,2,0)</f>
        <v>#REF!</v>
      </c>
      <c r="P29" s="58" t="e">
        <f>Formato!#REF!</f>
        <v>#REF!</v>
      </c>
      <c r="Q29" s="58" t="e">
        <f>Formato!#REF!</f>
        <v>#REF!</v>
      </c>
      <c r="R29" s="59">
        <f>Formato!P33</f>
        <v>0</v>
      </c>
      <c r="S29" s="60">
        <f>Formato!Q33</f>
        <v>0</v>
      </c>
      <c r="T29" s="58">
        <f>Formato!R33</f>
        <v>0</v>
      </c>
      <c r="U29" s="58">
        <f>Formato!S33</f>
        <v>0</v>
      </c>
      <c r="V29" s="58">
        <f>Formato!T33</f>
        <v>0</v>
      </c>
      <c r="W29" s="60">
        <f>Formato!U33</f>
        <v>0</v>
      </c>
      <c r="X29" s="60">
        <f>Formato!V33</f>
        <v>0</v>
      </c>
      <c r="Y29" s="60">
        <f>Formato!W33</f>
        <v>0</v>
      </c>
      <c r="Z29" s="60">
        <f>Formato!X33</f>
        <v>369575</v>
      </c>
      <c r="AA29" s="60">
        <f>Formato!Y33</f>
        <v>0</v>
      </c>
      <c r="AB29" s="61">
        <v>0</v>
      </c>
    </row>
    <row r="30" spans="1:28" ht="40" x14ac:dyDescent="0.25">
      <c r="A30" s="56">
        <f>Formato!A34</f>
        <v>29</v>
      </c>
      <c r="B30" s="56">
        <f>Formato!B34</f>
        <v>13002</v>
      </c>
      <c r="C30" s="56" t="str">
        <f>Formato!C34</f>
        <v>FC13002</v>
      </c>
      <c r="D30" s="56">
        <f>Formato!F34</f>
        <v>30296</v>
      </c>
      <c r="E30" s="56" t="str">
        <f>Formato!G34</f>
        <v xml:space="preserve">GUSTAVO FERNANDO PEREZ TABARES  </v>
      </c>
      <c r="F30" s="56" t="str">
        <f>Formato!H34</f>
        <v xml:space="preserve">CC 16284914 </v>
      </c>
      <c r="G30" s="56">
        <f>Formato!I34</f>
        <v>226120</v>
      </c>
      <c r="H30" s="57">
        <f>Formato!J34</f>
        <v>42982</v>
      </c>
      <c r="I30" s="57">
        <f>Formato!K34</f>
        <v>42804</v>
      </c>
      <c r="J30" s="56">
        <f>Formato!L34</f>
        <v>582800</v>
      </c>
      <c r="K30" s="56">
        <f>Formato!M34</f>
        <v>582800</v>
      </c>
      <c r="L30" s="56">
        <f>Formato!N34</f>
        <v>582800</v>
      </c>
      <c r="M30" s="56" t="str">
        <f>Formato!O34</f>
        <v>Objeción causal prescripción ...........| (Codigo Proc) : 77709 (Nombre Proc) : GASTOS MEDICOS (Tipo Glosa April) :Documentos incompletos (Observacion Glosa) : DOCUMENTOS INCOMPLETOS||</v>
      </c>
      <c r="N30" s="56" t="e">
        <f>Formato!#REF!</f>
        <v>#REF!</v>
      </c>
      <c r="O30" s="58" t="e">
        <f>VLOOKUP($N30,Hoja1!$C$2:$D$20,2,0)</f>
        <v>#REF!</v>
      </c>
      <c r="P30" s="58" t="e">
        <f>Formato!#REF!</f>
        <v>#REF!</v>
      </c>
      <c r="Q30" s="58" t="e">
        <f>Formato!#REF!</f>
        <v>#REF!</v>
      </c>
      <c r="R30" s="59">
        <f>Formato!P34</f>
        <v>0</v>
      </c>
      <c r="S30" s="60">
        <f>Formato!Q34</f>
        <v>0</v>
      </c>
      <c r="T30" s="58">
        <f>Formato!R34</f>
        <v>0</v>
      </c>
      <c r="U30" s="58">
        <f>Formato!S34</f>
        <v>0</v>
      </c>
      <c r="V30" s="58">
        <f>Formato!T34</f>
        <v>0</v>
      </c>
      <c r="W30" s="60">
        <f>Formato!U34</f>
        <v>0</v>
      </c>
      <c r="X30" s="60">
        <f>Formato!V34</f>
        <v>0</v>
      </c>
      <c r="Y30" s="60">
        <f>Formato!W34</f>
        <v>0</v>
      </c>
      <c r="Z30" s="60">
        <f>Formato!X34</f>
        <v>582800</v>
      </c>
      <c r="AA30" s="60">
        <f>Formato!Y34</f>
        <v>0</v>
      </c>
      <c r="AB30" s="61">
        <v>0</v>
      </c>
    </row>
    <row r="31" spans="1:28" ht="40" x14ac:dyDescent="0.25">
      <c r="A31" s="56">
        <f>Formato!A35</f>
        <v>30</v>
      </c>
      <c r="B31" s="56">
        <f>Formato!B35</f>
        <v>15588</v>
      </c>
      <c r="C31" s="56" t="str">
        <f>Formato!C35</f>
        <v>FC15588</v>
      </c>
      <c r="D31" s="56">
        <f>Formato!F35</f>
        <v>30293</v>
      </c>
      <c r="E31" s="56" t="str">
        <f>Formato!G35</f>
        <v>ARIAS QUINTERO JUAN MANUEL</v>
      </c>
      <c r="F31" s="56" t="str">
        <f>Formato!H35</f>
        <v xml:space="preserve">CC 1107091761 </v>
      </c>
      <c r="G31" s="56">
        <f>Formato!I35</f>
        <v>226120</v>
      </c>
      <c r="H31" s="57">
        <f>Formato!J35</f>
        <v>43213</v>
      </c>
      <c r="I31" s="57">
        <f>Formato!K35</f>
        <v>42842</v>
      </c>
      <c r="J31" s="56">
        <f>Formato!L35</f>
        <v>42500</v>
      </c>
      <c r="K31" s="56">
        <f>Formato!M35</f>
        <v>42500</v>
      </c>
      <c r="L31" s="56">
        <f>Formato!N35</f>
        <v>42500</v>
      </c>
      <c r="M31" s="56" t="str">
        <f>Formato!O35</f>
        <v>Objeción causal prescripción ...........| (Codigo Proc) : 77709 (Nombre Proc) : GASTOS MEDICOS (Tipo Glosa April) :Documentos incompletos (Observacion Glosa) : DOCUMENTOS INCOMPLETOS||</v>
      </c>
      <c r="N31" s="56" t="e">
        <f>Formato!#REF!</f>
        <v>#REF!</v>
      </c>
      <c r="O31" s="58" t="e">
        <f>VLOOKUP($N31,Hoja1!$C$2:$D$20,2,0)</f>
        <v>#REF!</v>
      </c>
      <c r="P31" s="58" t="e">
        <f>Formato!#REF!</f>
        <v>#REF!</v>
      </c>
      <c r="Q31" s="58" t="e">
        <f>Formato!#REF!</f>
        <v>#REF!</v>
      </c>
      <c r="R31" s="59">
        <f>Formato!P35</f>
        <v>0</v>
      </c>
      <c r="S31" s="60">
        <f>Formato!Q35</f>
        <v>0</v>
      </c>
      <c r="T31" s="58">
        <f>Formato!R35</f>
        <v>0</v>
      </c>
      <c r="U31" s="58">
        <f>Formato!S35</f>
        <v>0</v>
      </c>
      <c r="V31" s="58">
        <f>Formato!T35</f>
        <v>0</v>
      </c>
      <c r="W31" s="60">
        <f>Formato!U35</f>
        <v>0</v>
      </c>
      <c r="X31" s="60">
        <f>Formato!V35</f>
        <v>0</v>
      </c>
      <c r="Y31" s="60">
        <f>Formato!W35</f>
        <v>0</v>
      </c>
      <c r="Z31" s="60">
        <f>Formato!X35</f>
        <v>42500</v>
      </c>
      <c r="AA31" s="60">
        <f>Formato!Y35</f>
        <v>0</v>
      </c>
      <c r="AB31" s="61">
        <v>0</v>
      </c>
    </row>
    <row r="32" spans="1:28" ht="40" x14ac:dyDescent="0.25">
      <c r="A32" s="56">
        <f>Formato!A36</f>
        <v>31</v>
      </c>
      <c r="B32" s="56">
        <f>Formato!B36</f>
        <v>12929</v>
      </c>
      <c r="C32" s="56" t="str">
        <f>Formato!C36</f>
        <v>FC12929</v>
      </c>
      <c r="D32" s="56">
        <f>Formato!F36</f>
        <v>30293</v>
      </c>
      <c r="E32" s="56" t="str">
        <f>Formato!G36</f>
        <v>ARIAS QUINTERO JUAN MANUEL</v>
      </c>
      <c r="F32" s="56" t="str">
        <f>Formato!H36</f>
        <v xml:space="preserve">CC 1107091761 </v>
      </c>
      <c r="G32" s="56">
        <f>Formato!I36</f>
        <v>226120</v>
      </c>
      <c r="H32" s="57">
        <f>Formato!J36</f>
        <v>43213</v>
      </c>
      <c r="I32" s="57">
        <f>Formato!K36</f>
        <v>42804</v>
      </c>
      <c r="J32" s="56">
        <f>Formato!L36</f>
        <v>692458</v>
      </c>
      <c r="K32" s="56">
        <f>Formato!M36</f>
        <v>692458</v>
      </c>
      <c r="L32" s="56">
        <f>Formato!N36</f>
        <v>692458</v>
      </c>
      <c r="M32" s="56" t="str">
        <f>Formato!O36</f>
        <v>Objeción causal prescripción ...........| (Codigo Proc) : 77709 (Nombre Proc) : GASTOS MEDICOS (Tipo Glosa April) :Documentos incompletos (Observacion Glosa) : SOLICITUD DE DOCUMENTOS ||</v>
      </c>
      <c r="N32" s="56" t="e">
        <f>Formato!#REF!</f>
        <v>#REF!</v>
      </c>
      <c r="O32" s="58" t="e">
        <f>VLOOKUP($N32,Hoja1!$C$2:$D$20,2,0)</f>
        <v>#REF!</v>
      </c>
      <c r="P32" s="58" t="e">
        <f>Formato!#REF!</f>
        <v>#REF!</v>
      </c>
      <c r="Q32" s="58" t="e">
        <f>Formato!#REF!</f>
        <v>#REF!</v>
      </c>
      <c r="R32" s="59">
        <f>Formato!P36</f>
        <v>0</v>
      </c>
      <c r="S32" s="60">
        <f>Formato!Q36</f>
        <v>0</v>
      </c>
      <c r="T32" s="58">
        <f>Formato!R36</f>
        <v>0</v>
      </c>
      <c r="U32" s="58">
        <f>Formato!S36</f>
        <v>0</v>
      </c>
      <c r="V32" s="58">
        <f>Formato!T36</f>
        <v>0</v>
      </c>
      <c r="W32" s="60">
        <f>Formato!U36</f>
        <v>0</v>
      </c>
      <c r="X32" s="60">
        <f>Formato!V36</f>
        <v>0</v>
      </c>
      <c r="Y32" s="60">
        <f>Formato!W36</f>
        <v>0</v>
      </c>
      <c r="Z32" s="60">
        <f>Formato!X36</f>
        <v>692458</v>
      </c>
      <c r="AA32" s="60">
        <f>Formato!Y36</f>
        <v>0</v>
      </c>
      <c r="AB32" s="61">
        <v>0</v>
      </c>
    </row>
    <row r="33" spans="1:28" ht="40" x14ac:dyDescent="0.25">
      <c r="A33" s="56">
        <f>Formato!A37</f>
        <v>32</v>
      </c>
      <c r="B33" s="56">
        <f>Formato!B37</f>
        <v>6991</v>
      </c>
      <c r="C33" s="56" t="str">
        <f>Formato!C37</f>
        <v>FC6991</v>
      </c>
      <c r="D33" s="56">
        <f>Formato!F37</f>
        <v>32936</v>
      </c>
      <c r="E33" s="56" t="str">
        <f>Formato!G37</f>
        <v>CORDOBA VARGAS KEVIN STIVEN</v>
      </c>
      <c r="F33" s="56" t="str">
        <f>Formato!H37</f>
        <v xml:space="preserve">CC 1144150312 </v>
      </c>
      <c r="G33" s="56">
        <f>Formato!I37</f>
        <v>277730</v>
      </c>
      <c r="H33" s="57">
        <f>Formato!J37</f>
        <v>42751</v>
      </c>
      <c r="I33" s="57">
        <f>Formato!K37</f>
        <v>42735</v>
      </c>
      <c r="J33" s="56">
        <f>Formato!L37</f>
        <v>3086668</v>
      </c>
      <c r="K33" s="56">
        <f>Formato!M37</f>
        <v>3086668</v>
      </c>
      <c r="L33" s="56">
        <f>Formato!N37</f>
        <v>1744600</v>
      </c>
      <c r="M33" s="56" t="str">
        <f>Formato!O37</f>
        <v>Objeción causal prescripción ...........| (Codigo Proc) : 21708 (Nombre Proc) : COLUMNA CERVICAL, DORSAL O LUMBAR (HASTA TRES ESPACIOS) (Tipo Glosa April) :Pert. médica (Observacion Glosa) : NO SE RECONOCE 21708, 21709 TENIENDO EN CUENTA QUE NO ES EL MEDIO DIAGNOSTICO DE ELECCIÓN, ADEMAS NO HAY EVIDENCIA DE RX PREVIO CON HALLAZGOS POSITIVOS QUE JUSTIFIQUEN SU REALIZACIÓN.||| (Codigo Proc) : 21709 (Nombre Proc) : COLUMNA CERVICAL, DORSAL O LUMBAR (ESPACIO ADICIONAL) (Tipo Glosa April) :Pert. médica (Observacion Glosa) : NO SE RECONOCE 21708, 21709 TENIENDO EN CUENTA QUE NO ES EL MEDIO DIAGNOSTICO DE ELECCIÓN, ADEMAS NO HAY EVIDENCIA DE RX PREVIO CON HALLAZGOS POSITIVOS QUE JUSTIFIQUEN SU REALIZACIÓN.||| (Codigo Proc) : 21708 (Nombre Proc) : COLUMNA CERVICAL, DORSAL O LUMBAR (HASTA TRES ESPACIOS) (Tipo Glosa April) :Pert. médica (Observacion Glosa) : SE RELIQUIDA (1)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POR (2)TENIENDO EN CUENTA QUE NO ES EL MEDIO DIAGNOSTICO DE ELECCIÓN, ADEMAS NO HAY EVIDENCIA DE RX PREVIO CON HALLAZGOS POSITIVOS QUE JUSTIFIQUEN SU REALIZACIÓN.||| (Codigo Proc) : 21709 (Nombre Proc) : COLUMNA CERVICAL, DORSAL O LUMBAR (ESPACIO ADICIONAL) (Tipo Glosa April) :Pert. médica (Observacion Glosa) : SE RELIQUIDA (4)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POR (12)TENIENDO EN CUENTA QUE NO ES EL MEDIO DIAGNOSTICO DE ELECCIÓN, ADEMAS NO HAY EVIDENCIA DE RX PREVIO CON HALLAZGOS POSITIVOS QUE JUSTIFIQUEN SU REALIZACIÓN.||</v>
      </c>
      <c r="N33" s="56" t="e">
        <f>Formato!#REF!</f>
        <v>#REF!</v>
      </c>
      <c r="O33" s="58" t="e">
        <f>VLOOKUP($N33,Hoja1!$C$2:$D$20,2,0)</f>
        <v>#REF!</v>
      </c>
      <c r="P33" s="58" t="e">
        <f>Formato!#REF!</f>
        <v>#REF!</v>
      </c>
      <c r="Q33" s="58" t="e">
        <f>Formato!#REF!</f>
        <v>#REF!</v>
      </c>
      <c r="R33" s="59" t="str">
        <f>Formato!P37</f>
        <v>10/02/2017-17/08/2017</v>
      </c>
      <c r="S33" s="60">
        <f>Formato!Q37</f>
        <v>1342068</v>
      </c>
      <c r="T33" s="58">
        <f>Formato!R37</f>
        <v>0</v>
      </c>
      <c r="U33" s="58">
        <f>Formato!S37</f>
        <v>0</v>
      </c>
      <c r="V33" s="58" t="str">
        <f>Formato!T37</f>
        <v>800215681/800237391</v>
      </c>
      <c r="W33" s="60">
        <f>Formato!U37</f>
        <v>0</v>
      </c>
      <c r="X33" s="60">
        <f>Formato!V37</f>
        <v>0</v>
      </c>
      <c r="Y33" s="60">
        <f>Formato!W37</f>
        <v>0</v>
      </c>
      <c r="Z33" s="60">
        <f>Formato!X37</f>
        <v>1744600</v>
      </c>
      <c r="AA33" s="60">
        <f>Formato!Y37</f>
        <v>0</v>
      </c>
      <c r="AB33" s="61">
        <v>0</v>
      </c>
    </row>
    <row r="34" spans="1:28" ht="40" x14ac:dyDescent="0.25">
      <c r="A34" s="56">
        <f>Formato!A38</f>
        <v>33</v>
      </c>
      <c r="B34" s="56">
        <f>Formato!B38</f>
        <v>5647</v>
      </c>
      <c r="C34" s="56" t="str">
        <f>Formato!C38</f>
        <v>FC5647</v>
      </c>
      <c r="D34" s="56">
        <f>Formato!F38</f>
        <v>30247</v>
      </c>
      <c r="E34" s="56" t="str">
        <f>Formato!G38</f>
        <v>CLAUDIA PATRICIA  AGUADO GONZALEZ</v>
      </c>
      <c r="F34" s="56" t="str">
        <f>Formato!H38</f>
        <v xml:space="preserve">CC 38869252 </v>
      </c>
      <c r="G34" s="56">
        <f>Formato!I38</f>
        <v>266073</v>
      </c>
      <c r="H34" s="57">
        <f>Formato!J38</f>
        <v>42751</v>
      </c>
      <c r="I34" s="57">
        <f>Formato!K38</f>
        <v>42717</v>
      </c>
      <c r="J34" s="56">
        <f>Formato!L38</f>
        <v>1081625</v>
      </c>
      <c r="K34" s="56">
        <f>Formato!M38</f>
        <v>1081625</v>
      </c>
      <c r="L34" s="56">
        <f>Formato!N38</f>
        <v>868000</v>
      </c>
      <c r="M34" s="56" t="str">
        <f>Formato!O38</f>
        <v>Objeción causal prescripción ...........| (Codigo Proc) : 21716 (Nombre Proc) : EXTREMIDADES Y ARTICULACIONES (Tipo Glosa April) :Pert. médica (Observacion Glosa) :  NO SE RECONOCE 21716 NO SE EVIDENCIA INDIACION Y PERTINENCIA, NO HAY EXAMEN FÍSICO, E IMAGEN PREVIA. ||| (Codigo Proc) : 38134 (Nombre Proc) : HABITACIÓN DE CUATRO Ó MAS CAMAS (Tipo Glosa April) :Pert. médica (Observacion Glosa) : NO SE RECONOCE 38134 EN ESPERA DE TOMA DE IMAGEN DIAGNOSTICA NO PERTINENTE (LA IMAGEN Y LA ESTANCIA)||| (Codigo Proc) : 77701 (Nombre Proc) : MEDICAMENTOS (Tipo Glosa April) :Varios (Observacion Glosa) : ||</v>
      </c>
      <c r="N34" s="56" t="e">
        <f>Formato!#REF!</f>
        <v>#REF!</v>
      </c>
      <c r="O34" s="58" t="e">
        <f>VLOOKUP($N34,Hoja1!$C$2:$D$20,2,0)</f>
        <v>#REF!</v>
      </c>
      <c r="P34" s="58" t="e">
        <f>Formato!#REF!</f>
        <v>#REF!</v>
      </c>
      <c r="Q34" s="58" t="e">
        <f>Formato!#REF!</f>
        <v>#REF!</v>
      </c>
      <c r="R34" s="59">
        <f>Formato!P38</f>
        <v>42776</v>
      </c>
      <c r="S34" s="60">
        <f>Formato!Q38</f>
        <v>213625</v>
      </c>
      <c r="T34" s="58">
        <f>Formato!R38</f>
        <v>0</v>
      </c>
      <c r="U34" s="58">
        <f>Formato!S38</f>
        <v>0</v>
      </c>
      <c r="V34" s="58">
        <f>Formato!T38</f>
        <v>800216120</v>
      </c>
      <c r="W34" s="60">
        <f>Formato!U38</f>
        <v>0</v>
      </c>
      <c r="X34" s="60">
        <f>Formato!V38</f>
        <v>0</v>
      </c>
      <c r="Y34" s="60">
        <f>Formato!W38</f>
        <v>0</v>
      </c>
      <c r="Z34" s="60">
        <f>Formato!X38</f>
        <v>868000</v>
      </c>
      <c r="AA34" s="60">
        <f>Formato!Y38</f>
        <v>0</v>
      </c>
      <c r="AB34" s="61">
        <v>0</v>
      </c>
    </row>
    <row r="35" spans="1:28" ht="40" x14ac:dyDescent="0.25">
      <c r="A35" s="56">
        <f>Formato!A39</f>
        <v>34</v>
      </c>
      <c r="B35" s="56">
        <f>Formato!B39</f>
        <v>6948</v>
      </c>
      <c r="C35" s="56" t="str">
        <f>Formato!C39</f>
        <v>FC6948</v>
      </c>
      <c r="D35" s="56">
        <f>Formato!F39</f>
        <v>32931</v>
      </c>
      <c r="E35" s="56" t="str">
        <f>Formato!G39</f>
        <v xml:space="preserve">GERMAN ANTONIO GRIJALVA TAPIA  </v>
      </c>
      <c r="F35" s="56" t="str">
        <f>Formato!H39</f>
        <v xml:space="preserve">CC 94319841 </v>
      </c>
      <c r="G35" s="56">
        <f>Formato!I39</f>
        <v>184246</v>
      </c>
      <c r="H35" s="57">
        <f>Formato!J39</f>
        <v>42751</v>
      </c>
      <c r="I35" s="57">
        <f>Formato!K39</f>
        <v>42712</v>
      </c>
      <c r="J35" s="56">
        <f>Formato!L39</f>
        <v>2643841</v>
      </c>
      <c r="K35" s="56">
        <f>Formato!M39</f>
        <v>2643841</v>
      </c>
      <c r="L35" s="56">
        <f>Formato!N39</f>
        <v>2498923</v>
      </c>
      <c r="M35" s="56" t="str">
        <f>Formato!O39</f>
        <v>Objeción causal prescripción ...........| (Codigo Proc) : 21101 (Nombre Proc) : MANO, DEDOS, PUÑO (MUÑECA), CODO, PIE,  CLAVÍCULA, ANTEBRAZO, CUELLO DE PIE  (TOBILLO), EDAD ÓSEA (CARPOGRAMA), CALCÁNEO (Tipo Glosa April) :Tarifa SOAT (Observacion Glosa) :  SE LIQUIDA SEGÚN TARIFA SOAT DECRETO 2423/96  ||| (Codigo Proc) : 21701 (Nombre Proc) : CRÁNEO SIMPLE (Tipo Glosa April) :Pert. médica (Observacion Glosa) : NO SE RECONOCE 21701 NO PERTINENTE, SIN PERDIDA DE CONOCIMIENTO O DETERIORO NEUROLOGICO QUE SUGIERA LESION - SE LIQUIDA SEGÚN TARIFA SOAT DECRETO 2423/96  ||| (Codigo Proc) : 21706 (Nombre Proc) : SENOS PARANASALES O RINOFARINGE (INCLUYE CORTES AXIALES Y CORONALES) (Tipo Glosa April) :Pert. médica (Observacion Glosa) : NO SE RECONOCE 21706 SIN RX CONVENCIONAL PREVIO QUE JUSTIFIQUE SU TOMA ||| (Codigo Proc) : 21708 (Nombre Proc) : COLUMNA CERVICAL, DORSAL O LUMBAR (HASTA TRES ESPACIOS) (Tipo Glosa April) :Pert. médica (Observacion Glosa) : NO SE REALIZAN RX CONVENCIONALES QUE DOCUMENTEN LESIONES QUE REQUIERAN DE ESTUDIO ESPECIALIZADO||| (Codigo Proc) : 21709 (Nombre Proc) : COLUMNA CERVICAL, DORSAL O LUMBAR (ESPACIO ADICIONAL) (Tipo Glosa April) :Pert. médica (Observacion Glosa) : NO SE REALIZAN RX CONVENCIONALES QUE DOCUMENTEN LESIONES QUE REQUIERAN DE ESTUDIO ESPECIALIZADO||| (Codigo Proc) : 77701 (Nombre Proc) : MEDICAMENTOS (Tipo Glosa April) :Varios (Observacion Glosa) : ||</v>
      </c>
      <c r="N35" s="56" t="e">
        <f>Formato!#REF!</f>
        <v>#REF!</v>
      </c>
      <c r="O35" s="58" t="e">
        <f>VLOOKUP($N35,Hoja1!$C$2:$D$20,2,0)</f>
        <v>#REF!</v>
      </c>
      <c r="P35" s="58" t="e">
        <f>Formato!#REF!</f>
        <v>#REF!</v>
      </c>
      <c r="Q35" s="58" t="e">
        <f>Formato!#REF!</f>
        <v>#REF!</v>
      </c>
      <c r="R35" s="59">
        <f>Formato!P39</f>
        <v>42776</v>
      </c>
      <c r="S35" s="60">
        <f>Formato!Q39</f>
        <v>142118</v>
      </c>
      <c r="T35" s="58">
        <f>Formato!R39</f>
        <v>0</v>
      </c>
      <c r="U35" s="58">
        <f>Formato!S39</f>
        <v>0</v>
      </c>
      <c r="V35" s="58">
        <f>Formato!T39</f>
        <v>800215681</v>
      </c>
      <c r="W35" s="60">
        <f>Formato!U39</f>
        <v>0</v>
      </c>
      <c r="X35" s="60">
        <f>Formato!V39</f>
        <v>0</v>
      </c>
      <c r="Y35" s="60">
        <f>Formato!W39</f>
        <v>2800</v>
      </c>
      <c r="Z35" s="60">
        <f>Formato!X39</f>
        <v>2498923</v>
      </c>
      <c r="AA35" s="60">
        <f>Formato!Y39</f>
        <v>0</v>
      </c>
      <c r="AB35" s="61">
        <v>0</v>
      </c>
    </row>
    <row r="36" spans="1:28" ht="40" x14ac:dyDescent="0.25">
      <c r="A36" s="56">
        <f>Formato!A40</f>
        <v>35</v>
      </c>
      <c r="B36" s="56">
        <f>Formato!B40</f>
        <v>1385</v>
      </c>
      <c r="C36" s="56" t="str">
        <f>Formato!C40</f>
        <v>FC1385</v>
      </c>
      <c r="D36" s="56">
        <f>Formato!F40</f>
        <v>30069</v>
      </c>
      <c r="E36" s="56" t="str">
        <f>Formato!G40</f>
        <v xml:space="preserve">SANDRA  PATRICIA MANYOMA MEDINA  </v>
      </c>
      <c r="F36" s="56" t="str">
        <f>Formato!H40</f>
        <v xml:space="preserve">CC 38888361 </v>
      </c>
      <c r="G36" s="56">
        <f>Formato!I40</f>
        <v>206908</v>
      </c>
      <c r="H36" s="57">
        <f>Formato!J40</f>
        <v>42751</v>
      </c>
      <c r="I36" s="57">
        <f>Formato!K40</f>
        <v>42664</v>
      </c>
      <c r="J36" s="56">
        <f>Formato!L40</f>
        <v>1250412</v>
      </c>
      <c r="K36" s="56">
        <f>Formato!M40</f>
        <v>1250412</v>
      </c>
      <c r="L36" s="56">
        <f>Formato!N40</f>
        <v>1085600</v>
      </c>
      <c r="M36" s="56" t="str">
        <f>Formato!O40</f>
        <v>Objeción causal prescripción ...........| (Codigo Proc) : 21701 (Nombre Proc) : CRÁNEO SIMPLE (Tipo Glosa April) :Pert. médica (Observacion Glosa) : NO SE RECONOCE 21701 NO PERTINENTE, SIN EVIDENCIA DE COMPROMISO NEUROLÓGICO QUE LO JUSTIFIQUE||| (Codigo Proc) : 21708 (Nombre Proc) : COLUMNA CERVICAL, DORSAL O LUMBAR (HASTA TRES ESPACIOS) (Tipo Glosa April) :Pert. médica (Observacion Glosa) : NO SE RECONOCE 21708 NO PERTINENTE DE ACUERDO A LAS LESIONES DESCRITAS, ADEMAS SIN EVIDENCIA DE RX PREVIO QUE JUSTIFIQUE SU REALIZACIÓN.||| (Codigo Proc) : 21709 (Nombre Proc) : COLUMNA CERVICAL, DORSAL O LUMBAR (ESPACIO ADICIONAL) (Tipo Glosa April) :Pert. médica (Observacion Glosa) : NO SE RECONOCE 21709 NO PERTINENTE DE ACUERDO A LAS LESIONES DESCRITAS, ADEMAS SIN EVIDENCIA DE RX PREVIO QUE JUSTIFIQUE SU REALIZACIÓN.||</v>
      </c>
      <c r="N36" s="56" t="e">
        <f>Formato!#REF!</f>
        <v>#REF!</v>
      </c>
      <c r="O36" s="58" t="e">
        <f>VLOOKUP($N36,Hoja1!$C$2:$D$20,2,0)</f>
        <v>#REF!</v>
      </c>
      <c r="P36" s="58" t="e">
        <f>Formato!#REF!</f>
        <v>#REF!</v>
      </c>
      <c r="Q36" s="58" t="e">
        <f>Formato!#REF!</f>
        <v>#REF!</v>
      </c>
      <c r="R36" s="59">
        <f>Formato!P40</f>
        <v>42776</v>
      </c>
      <c r="S36" s="60">
        <f>Formato!Q40</f>
        <v>164812</v>
      </c>
      <c r="T36" s="58">
        <f>Formato!R40</f>
        <v>0</v>
      </c>
      <c r="U36" s="58">
        <f>Formato!S40</f>
        <v>0</v>
      </c>
      <c r="V36" s="58">
        <f>Formato!T40</f>
        <v>800215805</v>
      </c>
      <c r="W36" s="60">
        <f>Formato!U40</f>
        <v>0</v>
      </c>
      <c r="X36" s="60">
        <f>Formato!V40</f>
        <v>0</v>
      </c>
      <c r="Y36" s="60">
        <f>Formato!W40</f>
        <v>0</v>
      </c>
      <c r="Z36" s="60">
        <f>Formato!X40</f>
        <v>1085600</v>
      </c>
      <c r="AA36" s="60">
        <f>Formato!Y40</f>
        <v>0</v>
      </c>
      <c r="AB36" s="61">
        <v>0</v>
      </c>
    </row>
    <row r="37" spans="1:28" ht="40" x14ac:dyDescent="0.25">
      <c r="A37" s="56">
        <f>Formato!A41</f>
        <v>36</v>
      </c>
      <c r="B37" s="56">
        <f>Formato!B41</f>
        <v>1395</v>
      </c>
      <c r="C37" s="56" t="str">
        <f>Formato!C41</f>
        <v>FC1395</v>
      </c>
      <c r="D37" s="56">
        <f>Formato!F41</f>
        <v>30070</v>
      </c>
      <c r="E37" s="56" t="str">
        <f>Formato!G41</f>
        <v>ANGULO TENORIO                  OMAR</v>
      </c>
      <c r="F37" s="56" t="str">
        <f>Formato!H41</f>
        <v xml:space="preserve">CC 94497684 </v>
      </c>
      <c r="G37" s="56">
        <f>Formato!I41</f>
        <v>206908</v>
      </c>
      <c r="H37" s="57">
        <f>Formato!J41</f>
        <v>42751</v>
      </c>
      <c r="I37" s="57">
        <f>Formato!K41</f>
        <v>42664</v>
      </c>
      <c r="J37" s="56">
        <f>Formato!L41</f>
        <v>4689202</v>
      </c>
      <c r="K37" s="56">
        <f>Formato!M41</f>
        <v>4689202</v>
      </c>
      <c r="L37" s="56">
        <f>Formato!N41</f>
        <v>2997400</v>
      </c>
      <c r="M37" s="56" t="str">
        <f>Formato!O41</f>
        <v>Objeción causal prescripción ...........| (Codigo Proc) : 21706 (Nombre Proc) : SENOS PARANASALES O RINOFARINGE (INCLUYE CORTES AXIALES Y CORONALES) (Tipo Glosa April) :Pert. médica (Observacion Glosa) : NO SE RECONOCE NO  PERTINENTES  TENIENDO  EN CUENTA QUE  DE ACUERDO A HISTORIA  CLINICA DE INGRESO  NO  SE DESCRIBEN  LESIONES EN CARA. ||| (Codigo Proc) : 21708 (Nombre Proc) : COLUMNA CERVICAL, DORSAL O LUMBAR (HASTA TRES ESPACIOS) (Tipo Glosa April) :Pert. médica (Observacion Glosa) : NO SE RECONOCE NO  PERTINENTES  TENIENDO EN CUENTA QUE  LAS LESIONES  DESCRITAS EN HISTORIA  CLÍNICA  SON  SUSCEPTIBLES  DE ESTUDIO INICIAL CON  MEDIANTE  RADIOLOGÍA  CONVENCIONAL. ||| (Codigo Proc) : 21709 (Nombre Proc) : COLUMNA CERVICAL, DORSAL O LUMBAR (ESPACIO ADICIONAL) (Tipo Glosa April) :Pert. médica (Observacion Glosa) : NO SE RECONOCE NO  PERTINENTES  TENIENDO EN CUENTA QUE  LAS LESIONES  DESCRITAS EN HISTORIA  CLÍNICA  SON  SUSCEPTIBLES  DE ESTUDIO INICIAL CON  MEDIANTE  RADIOLOGÍA  CONVENCIONAL. ||| (Codigo Proc) : 21714 (Nombre Proc) : PELVIS (Tipo Glosa April) :Pert. médica (Observacion Glosa) : NO  SE  RECONOCE  21714 NO  PERTINENTE  TENIENDO EN CUENTA  QUE  LAS  LESIONES  DESCRITAS EN  HISTORIA  CLINICA  SON  SUSCEPTIBLES DE ESTUDIO  INICIAL  MEDIANTE  RADIOLOGIA  CONVENCIONAL  ||| (Codigo Proc) : 21722 (Nombre Proc) : RECONSTRUCCIÓN TRIDIMENSIONAL, AGREGAR AL COSTO DEL EXAMEN: (Tipo Glosa April) :Pert. médica (Observacion Glosa) : NO SE RECONOCE NO  PERTINENTES  TENIENDO  EN CUENTA QUE  DE ACUERDO A HISTORIA  CLINICA DE INGRESO  NO  SE DESCRIBEN  LESIONES EN CARA. ||| (Codigo Proc) : 21706 (Nombre Proc) : SENOS PARANASALES O RINOFARINGE (INCLUYE CORTES AXIALES Y CORONALES) (Tipo Glosa April) :Pert. médica (Observacion Glosa) : SE RATIFICA GLOSA, NO PERTINENTE TENIENDO EN CUENTA QUE DE ACUERDO A HISTORIA CLINICA DE INGRESO NO SE DESCRIBEN LESIONES EN CARA.||| (Codigo Proc) : 21708 (Nombre Proc) : COLUMNA CERVICAL, DORSAL O LUMBAR (HASTA TRES ESPACIOS) (Tipo Glosa April) :Pert. médica (Observacion Glosa) : SE RELIQUIDA (1)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(2)NO PERTINENTES TENIENDO EN CUENTA QUE LAS LESIONES DESCRITAS EN HISTORIA CLÍNICA SON SUSCEPTIBLES DE ESTUDIO INICIAL CON MEDIANTE RADIOLOGÍA CONVENCIONAL.||| (Codigo Proc) : 21709 (Nombre Proc) : COLUMNA CERVICAL, DORSAL O LUMBAR (ESPACIO ADICIONAL) (Tipo Glosa April) :Pert. médica (Observacion Glosa) : SE RELIQUIDA (4) SEGUN ACTA CON FECHA DE TRÁMITE DEL 28/06/2017 FIRMADO POR: DR. YIMI ALBERTO PEREA AUXILIAR MEDICO CLINICA CRISTO REY CALI  S.A.S. DRA. CLAUDIA MORENO FLOREZ DIRECTORA MEDICA APRIL COLOMBIA ASSISTENCE S.A. MABEL SOTELO COORDINADORA INDEMNIZACIONES SOAT ASEGURADORA SOLIDARIA DE COLOMBIA, CATALINA NOSSA LINARES DIRECTORA DE CARTERA Y CONCILIANES APRIL COLOMBIA ASSITANCE S.A.  DR. CESAR FERNANDEZ  AUDITOR MEDICO APRIL COLOMBIA ASSISTANCE S.A., GUILLERMO CACERES TIBADUIZA ANALISTA DE CARTERA APRIL COLOMBIA ASISTANCE S.A.  SE RATIFICA GLOSA (11)NO PERTINENTES TENIENDO EN CUENTA QUE LAS LESIONES DESCRITAS EN HISTORIA CLÍNICA SON SUSCEPTIBLES DE ESTUDIO INICIAL CON MEDIANTE RADIOLOGÍA CONVENCIONAL.||| (Codigo Proc) : 21714 (Nombre Proc) : PELVIS (Tipo Glosa April) :Pert. médica (Observacion Glosa) : SE RATIFICA GLOSA,NO PERTINENTE TENIENDO EN CUENTA QUE LAS LESIONES DESCRITAS EN HISTORIA CLINICA SON SUSCEPTIBLES DE ESTUDIO INICIAL MEDIANTE RADIOLOGIA CONVENCIONAL||| (Codigo Proc) : 21722 (Nombre Proc) : RECONSTRUCCIÓN TRIDIMENSIONAL, AGREGAR AL COSTO DEL EXAMEN: (Tipo Glosa April) :Pert. médica (Observacion Glosa) : SE RATIFICA GLOSA, NO PERTINENTE TENIENDO EN CUENTA QUE DE ACUERDO A HISTORIA CLINICA DE INGRESO NO SE DESCRIBEN LESIONES EN CARA.||</v>
      </c>
      <c r="N37" s="56" t="e">
        <f>Formato!#REF!</f>
        <v>#REF!</v>
      </c>
      <c r="O37" s="58" t="e">
        <f>VLOOKUP($N37,Hoja1!$C$2:$D$20,2,0)</f>
        <v>#REF!</v>
      </c>
      <c r="P37" s="58" t="e">
        <f>Formato!#REF!</f>
        <v>#REF!</v>
      </c>
      <c r="Q37" s="58" t="e">
        <f>Formato!#REF!</f>
        <v>#REF!</v>
      </c>
      <c r="R37" s="59" t="str">
        <f>Formato!P41</f>
        <v>10/02/2017-17/08/2017</v>
      </c>
      <c r="S37" s="60">
        <f>Formato!Q41</f>
        <v>1691802</v>
      </c>
      <c r="T37" s="58">
        <f>Formato!R41</f>
        <v>0</v>
      </c>
      <c r="U37" s="58">
        <f>Formato!S41</f>
        <v>0</v>
      </c>
      <c r="V37" s="58" t="str">
        <f>Formato!T41</f>
        <v>800215681/800237391</v>
      </c>
      <c r="W37" s="60">
        <f>Formato!U41</f>
        <v>0</v>
      </c>
      <c r="X37" s="60">
        <f>Formato!V41</f>
        <v>0</v>
      </c>
      <c r="Y37" s="60">
        <f>Formato!W41</f>
        <v>0</v>
      </c>
      <c r="Z37" s="60">
        <f>Formato!X41</f>
        <v>2997400</v>
      </c>
      <c r="AA37" s="60">
        <f>Formato!Y41</f>
        <v>0</v>
      </c>
      <c r="AB37" s="61">
        <v>0</v>
      </c>
    </row>
    <row r="38" spans="1:28" ht="40" x14ac:dyDescent="0.25">
      <c r="A38" s="56">
        <f>Formato!A42</f>
        <v>37</v>
      </c>
      <c r="B38" s="56">
        <f>Formato!B42</f>
        <v>8353</v>
      </c>
      <c r="C38" s="56" t="str">
        <f>Formato!C42</f>
        <v>FC8353</v>
      </c>
      <c r="D38" s="56">
        <f>Formato!F42</f>
        <v>32978</v>
      </c>
      <c r="E38" s="56" t="str">
        <f>Formato!G42</f>
        <v xml:space="preserve">YICEL ALEXANDRA VILLAMARIN  BALANTA  </v>
      </c>
      <c r="F38" s="56" t="str">
        <f>Formato!H42</f>
        <v xml:space="preserve">TI 1003370875 </v>
      </c>
      <c r="G38" s="56">
        <f>Formato!I42</f>
        <v>304279</v>
      </c>
      <c r="H38" s="57">
        <f>Formato!J42</f>
        <v>42795</v>
      </c>
      <c r="I38" s="57">
        <f>Formato!K42</f>
        <v>42747</v>
      </c>
      <c r="J38" s="56">
        <f>Formato!L42</f>
        <v>4889297</v>
      </c>
      <c r="K38" s="56">
        <f>Formato!M42</f>
        <v>4889297</v>
      </c>
      <c r="L38" s="56">
        <f>Formato!N42</f>
        <v>4318212</v>
      </c>
      <c r="M38" s="56" t="str">
        <f>Formato!O42</f>
        <v>Objeción causal prescripción ...........| (Codigo Proc) : 21706 (Nombre Proc) : SENOS PARANASALES O RINOFARINGE (INCLUYE CORTES AXIALES Y CORONALES) (Tipo Glosa April) :Pert. médica (Observacion Glosa) : NO SE RECONOCE 21706 NO PERTINENTE SIN HALLAZGOS QUE AMERITEN SU TOMA PUEDE ESTUDIARSE CON RX SIMPLE||| (Codigo Proc) : 21708 (Nombre Proc) : COLUMNA CERVICAL, DORSAL O LUMBAR (HASTA TRES ESPACIOS) (Tipo Glosa April) :Pert. médica (Observacion Glosa) : NO SE RECONOCE NO PERTINENTE SIN RX CONVENCIONAL PREVIO CON HALLAZGOS DE LESIÓN TRAUMATICA AGUDA NO VALORACIÓN POR ESPECIALISTA QUE JUSTIFIQUE SU TOMA||| (Codigo Proc) : 21709 (Nombre Proc) : COLUMNA CERVICAL, DORSAL O LUMBAR (ESPACIO ADICIONAL) (Tipo Glosa April) :Pert. médica (Observacion Glosa) : NO SE RECONOCE NO PERTINENTE SIN RX CONVENCIONAL PREVIO CON HALLAZGOS DE LESIÓN TRAUMATICA AGUDA NO VALORACIÓN POR ESPECIALISTA QUE JUSTIFIQUE SU TOMA||| (Codigo Proc) : 21714 (Nombre Proc) : PELVIS (Tipo Glosa April) :Pert. médica (Observacion Glosa) : NO SE RECONOCE 21714 DE ACUERDO CON LESIONES DESCRITAS ES POSIBLE EVALUAR CON RX CONVENCIONAL||| (Codigo Proc) : 77701 (Nombre Proc) : MEDICAMENTOS (Tipo Glosa April) :Varios (Observacion Glosa) : ||</v>
      </c>
      <c r="N38" s="56" t="e">
        <f>Formato!#REF!</f>
        <v>#REF!</v>
      </c>
      <c r="O38" s="58" t="e">
        <f>VLOOKUP($N38,Hoja1!$C$2:$D$20,2,0)</f>
        <v>#REF!</v>
      </c>
      <c r="P38" s="58" t="e">
        <f>Formato!#REF!</f>
        <v>#REF!</v>
      </c>
      <c r="Q38" s="58" t="e">
        <f>Formato!#REF!</f>
        <v>#REF!</v>
      </c>
      <c r="R38" s="59">
        <f>Formato!P42</f>
        <v>42837</v>
      </c>
      <c r="S38" s="60">
        <f>Formato!Q42</f>
        <v>571085</v>
      </c>
      <c r="T38" s="58">
        <f>Formato!R42</f>
        <v>0</v>
      </c>
      <c r="U38" s="58">
        <f>Formato!S42</f>
        <v>0</v>
      </c>
      <c r="V38" s="58">
        <f>Formato!T42</f>
        <v>800222219</v>
      </c>
      <c r="W38" s="60">
        <f>Formato!U42</f>
        <v>0</v>
      </c>
      <c r="X38" s="60">
        <f>Formato!V42</f>
        <v>0</v>
      </c>
      <c r="Y38" s="60">
        <f>Formato!W42</f>
        <v>0</v>
      </c>
      <c r="Z38" s="60">
        <f>Formato!X42</f>
        <v>4318212</v>
      </c>
      <c r="AA38" s="60">
        <f>Formato!Y42</f>
        <v>0</v>
      </c>
      <c r="AB38" s="61">
        <v>0</v>
      </c>
    </row>
    <row r="39" spans="1:28" ht="40" x14ac:dyDescent="0.25">
      <c r="A39" s="56">
        <f>Formato!A43</f>
        <v>38</v>
      </c>
      <c r="B39" s="56">
        <f>Formato!B43</f>
        <v>10960</v>
      </c>
      <c r="C39" s="56" t="str">
        <f>Formato!C43</f>
        <v>FC10960</v>
      </c>
      <c r="D39" s="56">
        <f>Formato!F43</f>
        <v>30409</v>
      </c>
      <c r="E39" s="56" t="str">
        <f>Formato!G43</f>
        <v>BORRERO DE HERRERA YOLANDA</v>
      </c>
      <c r="F39" s="56" t="str">
        <f>Formato!H43</f>
        <v xml:space="preserve">CC 31847501 </v>
      </c>
      <c r="G39" s="56">
        <f>Formato!I43</f>
        <v>218561</v>
      </c>
      <c r="H39" s="57">
        <f>Formato!J43</f>
        <v>42795</v>
      </c>
      <c r="I39" s="57">
        <f>Formato!K43</f>
        <v>42732</v>
      </c>
      <c r="J39" s="56">
        <f>Formato!L43</f>
        <v>5694455</v>
      </c>
      <c r="K39" s="56">
        <f>Formato!M43</f>
        <v>5694455</v>
      </c>
      <c r="L39" s="56">
        <f>Formato!N43</f>
        <v>2181612</v>
      </c>
      <c r="M39" s="56" t="str">
        <f>Formato!O43</f>
        <v>Objeción causal prescripción ...........| (Codigo Proc) : 15103 (Nombre Proc) : DESBRIDAMIENTO POR LESIÓN DE TEJIDOS PROFUNDOS, MÁS DEL 5% ÁREA CORPORAL (Tipo Glosa April) :Pert. médica (Observacion Glosa) : NO SE RECONOCE 15103 NO PERTINENTE INHERENTE A COLGAJO||| (Codigo Proc) : 15142 (Nombre Proc) : COLGAJO MUSCULAR, MIOCUTÁNEO Y FASCIOCUTÁNEO (Tipo Glosa April) :Tarifa SOAT (Observacion Glosa) : SE LIQUDIA SEGUN TARIFA SOAT LEGAL VIGENTE, DECRETO 2423/96||| (Codigo Proc) : 21706 (Nombre Proc) : SENOS PARANASALES O RINOFARINGE (INCLUYE CORTES AXIALES Y CORONALES) (Tipo Glosa April) :Pert. médica (Observacion Glosa) : NO SE RECONOCE 21706 DE ACUERDO CON LESIONES DESCRITAS ES POSIBLE EVALUAR CON RX CONVENCIONAL, ADEMAS SON INVESTIGACION REALIZAN RX||| (Codigo Proc) : 21708 (Nombre Proc) : COLUMNA CERVICAL, DORSAL O LUMBAR (HASTA TRES ESPACIOS) (Tipo Glosa April) :Pert. médica (Observacion Glosa) : NO SE RECONOCE 21708 NO PERTINENTE SIN RX CONVENCIONAL PREVIO CON HALLAZGOS DE LESIÓN TRAUMATICA AGUDA NO VALORACIÓN POR ESPECIALISTA QUE JUSTIFIQUE SU TOMA, ADEMAS POR INVESTIGACION NO REALIZAN ESTUDIOS||| (Codigo Proc) : 21709 (Nombre Proc) : COLUMNA CERVICAL, DORSAL O LUMBAR (ESPACIO ADICIONAL) (Tipo Glosa April) :Pert. médica (Observacion Glosa) : NO SE RECONOCE 21709 NO PERTINENTE SIN RX CONVENCIONAL PREVIO CON HALLAZGOS DE LESIÓN TRAUMATICA AGUDA NO VALORACIÓN POR ESPECIALISTA QUE JUSTIFIQUE SU TOMA, ADEMAS POR INVESTIGACION NO REALIZAN ESTUDIOS||| (Codigo Proc) : 39105 (Nombre Proc) : SERVICIOS PROFESIONALES DEL ANESTESIÓLOGO GRUPO 07 (Tipo Glosa April) :Pert. médica (Observacion Glosa) : NO SE RECONOCE 15103 NO PERTINENTE INHERENTE A COLGAJO||| (Codigo Proc) : 39118 (Nombre Proc) : SERVICIOS PROFESIONALES DE AYUDANTÍA QUIRÚRGICA GRUPO  07 (Tipo Glosa April) :Pert. médica (Observacion Glosa) : NO SE RECONOCE 15103 NO PERTINENTE INHERENTE A COLGAJO||| (Codigo Proc) : 77701 (Nombre Proc) : MEDICAMENTOS (Tipo Glosa April) :Varios (Observacion Glosa) : ||</v>
      </c>
      <c r="N39" s="56" t="e">
        <f>Formato!#REF!</f>
        <v>#REF!</v>
      </c>
      <c r="O39" s="58" t="e">
        <f>VLOOKUP($N39,Hoja1!$C$2:$D$20,2,0)</f>
        <v>#REF!</v>
      </c>
      <c r="P39" s="58" t="e">
        <f>Formato!#REF!</f>
        <v>#REF!</v>
      </c>
      <c r="Q39" s="58" t="e">
        <f>Formato!#REF!</f>
        <v>#REF!</v>
      </c>
      <c r="R39" s="59">
        <f>Formato!P43</f>
        <v>42831</v>
      </c>
      <c r="S39" s="60">
        <f>Formato!Q43</f>
        <v>3512843</v>
      </c>
      <c r="T39" s="58">
        <f>Formato!R43</f>
        <v>0</v>
      </c>
      <c r="U39" s="58">
        <f>Formato!S43</f>
        <v>0</v>
      </c>
      <c r="V39" s="58">
        <f>Formato!T43</f>
        <v>800222131</v>
      </c>
      <c r="W39" s="60">
        <f>Formato!U43</f>
        <v>0</v>
      </c>
      <c r="X39" s="60">
        <f>Formato!V43</f>
        <v>0</v>
      </c>
      <c r="Y39" s="60">
        <f>Formato!W43</f>
        <v>0</v>
      </c>
      <c r="Z39" s="60">
        <f>Formato!X43</f>
        <v>2181612</v>
      </c>
      <c r="AA39" s="60">
        <f>Formato!Y43</f>
        <v>0</v>
      </c>
      <c r="AB39" s="61">
        <v>0</v>
      </c>
    </row>
    <row r="40" spans="1:28" ht="40" x14ac:dyDescent="0.25">
      <c r="A40" s="56">
        <f>Formato!A44</f>
        <v>39</v>
      </c>
      <c r="B40" s="56">
        <f>Formato!B44</f>
        <v>7446</v>
      </c>
      <c r="C40" s="56" t="str">
        <f>Formato!C44</f>
        <v>FC7446</v>
      </c>
      <c r="D40" s="56">
        <f>Formato!F44</f>
        <v>30408</v>
      </c>
      <c r="E40" s="56" t="str">
        <f>Formato!G44</f>
        <v xml:space="preserve">AIDA  BORRERO DE ZULETA   </v>
      </c>
      <c r="F40" s="56" t="str">
        <f>Formato!H44</f>
        <v xml:space="preserve">CC 29074440 </v>
      </c>
      <c r="G40" s="56">
        <f>Formato!I44</f>
        <v>218561</v>
      </c>
      <c r="H40" s="57">
        <f>Formato!J44</f>
        <v>42795</v>
      </c>
      <c r="I40" s="57">
        <f>Formato!K44</f>
        <v>42731</v>
      </c>
      <c r="J40" s="56">
        <f>Formato!L44</f>
        <v>3603781</v>
      </c>
      <c r="K40" s="56">
        <f>Formato!M44</f>
        <v>3603781</v>
      </c>
      <c r="L40" s="56">
        <f>Formato!N44</f>
        <v>3312412</v>
      </c>
      <c r="M40" s="56" t="str">
        <f>Formato!O44</f>
        <v>Objeción causal prescripción ...........| (Codigo Proc) : 21708 (Nombre Proc) : COLUMNA CERVICAL, DORSAL O LUMBAR (HASTA TRES ESPACIOS) (Tipo Glosa April) :Pert. médica (Observacion Glosa) : NO SE RECONOCE 21708  NO PERTINENTE SIN RX CONVENCIONAL PREVIO CON HALLAZGOS DE LESIÓN TRAUMATICA AGUDA NO VALORACIÓN POR ESPECIALISTA QUE JUSTIFIQUE SU TOMA, ADEMAS EN INVESTIGACION SE EVIDENCIA QUE NO REALIZAN LA TOMA DE DICHOS ESTUDIOS ||| (Codigo Proc) : 21709 (Nombre Proc) : COLUMNA CERVICAL, DORSAL O LUMBAR (ESPACIO ADICIONAL) (Tipo Glosa April) :Pert. médica (Observacion Glosa) : NO SE RECONOCE 21709  NO PERTINENTE SIN RX CONVENCIONAL PREVIO CON HALLAZGOS DE LESIÓN TRAUMATICA AGUDA NO VALORACIÓN POR ESPECIALISTA QUE JUSTIFIQUE SU TOMA, ADEMAS EN INVESTIGACION SE EVIDENCIA QUE NO REALIZAN LA TOMA DE DICHOS ESTUDIOS ||| (Codigo Proc) : 77701 (Nombre Proc) : MEDICAMENTOS (Tipo Glosa April) :Varios (Observacion Glosa) : ||</v>
      </c>
      <c r="N40" s="56" t="e">
        <f>Formato!#REF!</f>
        <v>#REF!</v>
      </c>
      <c r="O40" s="58" t="e">
        <f>VLOOKUP($N40,Hoja1!$C$2:$D$20,2,0)</f>
        <v>#REF!</v>
      </c>
      <c r="P40" s="58" t="e">
        <f>Formato!#REF!</f>
        <v>#REF!</v>
      </c>
      <c r="Q40" s="58" t="e">
        <f>Formato!#REF!</f>
        <v>#REF!</v>
      </c>
      <c r="R40" s="59">
        <f>Formato!P44</f>
        <v>42831</v>
      </c>
      <c r="S40" s="60">
        <f>Formato!Q44</f>
        <v>291369</v>
      </c>
      <c r="T40" s="58">
        <f>Formato!R44</f>
        <v>0</v>
      </c>
      <c r="U40" s="58">
        <f>Formato!S44</f>
        <v>0</v>
      </c>
      <c r="V40" s="58">
        <f>Formato!T44</f>
        <v>800222131</v>
      </c>
      <c r="W40" s="60">
        <f>Formato!U44</f>
        <v>0</v>
      </c>
      <c r="X40" s="60">
        <f>Formato!V44</f>
        <v>0</v>
      </c>
      <c r="Y40" s="60">
        <f>Formato!W44</f>
        <v>0</v>
      </c>
      <c r="Z40" s="60">
        <f>Formato!X44</f>
        <v>3312412</v>
      </c>
      <c r="AA40" s="60">
        <f>Formato!Y44</f>
        <v>0</v>
      </c>
      <c r="AB40" s="61">
        <v>0</v>
      </c>
    </row>
    <row r="41" spans="1:28" ht="40" x14ac:dyDescent="0.25">
      <c r="A41" s="56">
        <f>Formato!A45</f>
        <v>40</v>
      </c>
      <c r="B41" s="56">
        <f>Formato!B45</f>
        <v>11121</v>
      </c>
      <c r="C41" s="56" t="str">
        <f>Formato!C45</f>
        <v>FC11121</v>
      </c>
      <c r="D41" s="56">
        <f>Formato!F45</f>
        <v>30090</v>
      </c>
      <c r="E41" s="56" t="str">
        <f>Formato!G45</f>
        <v>GIRALDO OROZCO ANGELA PATRICIA</v>
      </c>
      <c r="F41" s="56" t="str">
        <f>Formato!H45</f>
        <v xml:space="preserve">CC 43470839 </v>
      </c>
      <c r="G41" s="56">
        <f>Formato!I45</f>
        <v>224047</v>
      </c>
      <c r="H41" s="57">
        <f>Formato!J45</f>
        <v>42830</v>
      </c>
      <c r="I41" s="57">
        <f>Formato!K45</f>
        <v>42779</v>
      </c>
      <c r="J41" s="56">
        <f>Formato!L45</f>
        <v>3962617</v>
      </c>
      <c r="K41" s="56">
        <f>Formato!M45</f>
        <v>3962617</v>
      </c>
      <c r="L41" s="56">
        <f>Formato!N45</f>
        <v>3483412</v>
      </c>
      <c r="M41" s="56" t="str">
        <f>Formato!O45</f>
        <v>Objeción causal prescripción ...........| (Codigo Proc) : 21708 (Nombre Proc) : COLUMNA CERVICAL, DORSAL O LUMBAR (HASTA TRES ESPACIOS) (Tipo Glosa April) :Pert. médica (Observacion Glosa) : NO SE RECONOCE 21708, 21709 TENIENDO EN CUENTA QUE NO HAY SOPORTE DE IMÁGENES DIAGNOSTICAS BÁSICAS PREVIAS QUE REQUIERAN ESTUDIOS MAS ESPECIALIZADOS.||| (Codigo Proc) : 21709 (Nombre Proc) : COLUMNA CERVICAL, DORSAL O LUMBAR (ESPACIO ADICIONAL) (Tipo Glosa April) :Pert. médica (Observacion Glosa) : NO SE RECONOCE 21708, 21709 TENIENDO EN CUENTA QUE NO HAY SOPORTE DE IMÁGENES DIAGNOSTICAS BÁSICAS PREVIAS QUE REQUIERAN ESTUDIOS MAS ESPECIALIZADOS.||| (Codigo Proc) : 77701 (Nombre Proc) : MEDICAMENTOS (Tipo Glosa April) :Varios (Observacion Glosa) : ||</v>
      </c>
      <c r="N41" s="56" t="e">
        <f>Formato!#REF!</f>
        <v>#REF!</v>
      </c>
      <c r="O41" s="58" t="e">
        <f>VLOOKUP($N41,Hoja1!$C$2:$D$20,2,0)</f>
        <v>#REF!</v>
      </c>
      <c r="P41" s="58" t="e">
        <f>Formato!#REF!</f>
        <v>#REF!</v>
      </c>
      <c r="Q41" s="58" t="e">
        <f>Formato!#REF!</f>
        <v>#REF!</v>
      </c>
      <c r="R41" s="59">
        <f>Formato!P45</f>
        <v>42858</v>
      </c>
      <c r="S41" s="60">
        <f>Formato!Q45</f>
        <v>479205</v>
      </c>
      <c r="T41" s="58">
        <f>Formato!R45</f>
        <v>0</v>
      </c>
      <c r="U41" s="58">
        <f>Formato!S45</f>
        <v>0</v>
      </c>
      <c r="V41" s="58">
        <f>Formato!T45</f>
        <v>800224436</v>
      </c>
      <c r="W41" s="60">
        <f>Formato!U45</f>
        <v>0</v>
      </c>
      <c r="X41" s="60">
        <f>Formato!V45</f>
        <v>0</v>
      </c>
      <c r="Y41" s="60">
        <f>Formato!W45</f>
        <v>0</v>
      </c>
      <c r="Z41" s="60">
        <f>Formato!X45</f>
        <v>3483412</v>
      </c>
      <c r="AA41" s="60">
        <f>Formato!Y45</f>
        <v>0</v>
      </c>
      <c r="AB41" s="61">
        <v>0</v>
      </c>
    </row>
    <row r="42" spans="1:28" ht="40" x14ac:dyDescent="0.25">
      <c r="A42" s="56">
        <f>Formato!A46</f>
        <v>41</v>
      </c>
      <c r="B42" s="56">
        <f>Formato!B46</f>
        <v>9289</v>
      </c>
      <c r="C42" s="56" t="str">
        <f>Formato!C46</f>
        <v>FC9289</v>
      </c>
      <c r="D42" s="56">
        <f>Formato!F46</f>
        <v>33042</v>
      </c>
      <c r="E42" s="56" t="str">
        <f>Formato!G46</f>
        <v xml:space="preserve">CAMILO ESTEBAN OCHOA PEÑA  </v>
      </c>
      <c r="F42" s="56" t="str">
        <f>Formato!H46</f>
        <v xml:space="preserve">CC 1144052527 </v>
      </c>
      <c r="G42" s="56">
        <f>Formato!I46</f>
        <v>261299</v>
      </c>
      <c r="H42" s="57">
        <f>Formato!J46</f>
        <v>42830</v>
      </c>
      <c r="I42" s="57">
        <f>Formato!K46</f>
        <v>42742</v>
      </c>
      <c r="J42" s="56">
        <f>Formato!L46</f>
        <v>2375159</v>
      </c>
      <c r="K42" s="56">
        <f>Formato!M46</f>
        <v>2375159</v>
      </c>
      <c r="L42" s="56">
        <f>Formato!N46</f>
        <v>2028412</v>
      </c>
      <c r="M42" s="56" t="str">
        <f>Formato!O46</f>
        <v>Objeción causal prescripción ...........| (Codigo Proc) : 21701 (Nombre Proc) : CRÁNEO SIMPLE (Tipo Glosa April) :Pert. médica (Observacion Glosa) : NO SE RECONOCE 21701 NO PERTINENTE, SIN EVIDENCIA DE COMPROMISO NEUROLÓGICO ||| (Codigo Proc) : 21708 (Nombre Proc) : COLUMNA CERVICAL, DORSAL O LUMBAR (HASTA TRES ESPACIOS) (Tipo Glosa April) :Pert. médica (Observacion Glosa) : NO SE RECONOCE 21708 TENIENDO EN CUENTA QUE NO HAY SOPORTE DE IMÁGENES DIAGNOSTICAS BÁSICAS PREVIAS QUE REQUIERAN ESTUDIOS MAS ESPECIALIZADOS. ||| (Codigo Proc) : 21709 (Nombre Proc) : COLUMNA CERVICAL, DORSAL O LUMBAR (ESPACIO ADICIONAL) (Tipo Glosa April) :Pert. médica (Observacion Glosa) : NO SE RECONOCE 21709 TENIENDO EN CUENTA QUE NO HAY SOPORTE DE IMÁGENES DIAGNOSTICAS BÁSICAS PREVIAS QUE REQUIERAN ESTUDIOS MAS ESPECIALIZADOS. ||| (Codigo Proc) : 77701 (Nombre Proc) : MEDICAMENTOS (Tipo Glosa April) :Varios (Observacion Glosa) : ||</v>
      </c>
      <c r="N42" s="56" t="e">
        <f>Formato!#REF!</f>
        <v>#REF!</v>
      </c>
      <c r="O42" s="58" t="e">
        <f>VLOOKUP($N42,Hoja1!$C$2:$D$20,2,0)</f>
        <v>#REF!</v>
      </c>
      <c r="P42" s="58" t="e">
        <f>Formato!#REF!</f>
        <v>#REF!</v>
      </c>
      <c r="Q42" s="58" t="e">
        <f>Formato!#REF!</f>
        <v>#REF!</v>
      </c>
      <c r="R42" s="59">
        <f>Formato!P46</f>
        <v>42849</v>
      </c>
      <c r="S42" s="60">
        <f>Formato!Q46</f>
        <v>346747</v>
      </c>
      <c r="T42" s="58">
        <f>Formato!R46</f>
        <v>0</v>
      </c>
      <c r="U42" s="58">
        <f>Formato!S46</f>
        <v>0</v>
      </c>
      <c r="V42" s="58">
        <f>Formato!T46</f>
        <v>800224156</v>
      </c>
      <c r="W42" s="60">
        <f>Formato!U46</f>
        <v>0</v>
      </c>
      <c r="X42" s="60">
        <f>Formato!V46</f>
        <v>0</v>
      </c>
      <c r="Y42" s="60">
        <f>Formato!W46</f>
        <v>0</v>
      </c>
      <c r="Z42" s="60">
        <f>Formato!X46</f>
        <v>2028412</v>
      </c>
      <c r="AA42" s="60">
        <f>Formato!Y46</f>
        <v>0</v>
      </c>
      <c r="AB42" s="61">
        <v>0</v>
      </c>
    </row>
    <row r="43" spans="1:28" ht="40" x14ac:dyDescent="0.25">
      <c r="A43" s="56">
        <f>Formato!A47</f>
        <v>42</v>
      </c>
      <c r="B43" s="56">
        <f>Formato!B47</f>
        <v>18047</v>
      </c>
      <c r="C43" s="56" t="str">
        <f>Formato!C47</f>
        <v>FC18047</v>
      </c>
      <c r="D43" s="56">
        <f>Formato!F47</f>
        <v>30103</v>
      </c>
      <c r="E43" s="56" t="str">
        <f>Formato!G47</f>
        <v xml:space="preserve">CRISTHIAM  GRANOBLES HERNANDEZ  </v>
      </c>
      <c r="F43" s="56" t="str">
        <f>Formato!H47</f>
        <v xml:space="preserve">CC 16940121 </v>
      </c>
      <c r="G43" s="56">
        <f>Formato!I47</f>
        <v>285340</v>
      </c>
      <c r="H43" s="57">
        <f>Formato!J47</f>
        <v>42949</v>
      </c>
      <c r="I43" s="57">
        <f>Formato!K47</f>
        <v>42851</v>
      </c>
      <c r="J43" s="56">
        <f>Formato!L47</f>
        <v>1713288</v>
      </c>
      <c r="K43" s="56">
        <f>Formato!M47</f>
        <v>1713288</v>
      </c>
      <c r="L43" s="56">
        <f>Formato!N47</f>
        <v>845900</v>
      </c>
      <c r="M43" s="56" t="str">
        <f>Formato!O47</f>
        <v>Objeción causal prescripción ...........| (Codigo Proc) : 31301 (Nombre Proc) : ARTICULACIONES: PIE Y CUELLO DEL PIE, RODILLA, CADERA, CODO, HOMBRO, TEMPORO MANDIBULAR (Tipo Glosa April) :Pert. médica (Observacion Glosa) : NO SE RECONOCE 31301 NO PERTINENTE YA QUE PRESENTA SIGNOS DE INESTABILIDAD ARTICULAR QUE SOPORTEN LA SOLICITUD.||</v>
      </c>
      <c r="N43" s="56" t="e">
        <f>Formato!#REF!</f>
        <v>#REF!</v>
      </c>
      <c r="O43" s="58" t="e">
        <f>VLOOKUP($N43,Hoja1!$C$2:$D$20,2,0)</f>
        <v>#REF!</v>
      </c>
      <c r="P43" s="58" t="e">
        <f>Formato!#REF!</f>
        <v>#REF!</v>
      </c>
      <c r="Q43" s="58" t="e">
        <f>Formato!#REF!</f>
        <v>#REF!</v>
      </c>
      <c r="R43" s="59">
        <f>Formato!P47</f>
        <v>43039</v>
      </c>
      <c r="S43" s="60">
        <f>Formato!Q47</f>
        <v>867388</v>
      </c>
      <c r="T43" s="58">
        <f>Formato!R47</f>
        <v>0</v>
      </c>
      <c r="U43" s="58">
        <f>Formato!S47</f>
        <v>0</v>
      </c>
      <c r="V43" s="58">
        <f>Formato!T47</f>
        <v>800246762</v>
      </c>
      <c r="W43" s="60">
        <f>Formato!U47</f>
        <v>0</v>
      </c>
      <c r="X43" s="60">
        <f>Formato!V47</f>
        <v>0</v>
      </c>
      <c r="Y43" s="60">
        <f>Formato!W47</f>
        <v>0</v>
      </c>
      <c r="Z43" s="60">
        <f>Formato!X47</f>
        <v>845900</v>
      </c>
      <c r="AA43" s="60">
        <f>Formato!Y47</f>
        <v>0</v>
      </c>
      <c r="AB43" s="61">
        <v>0</v>
      </c>
    </row>
    <row r="44" spans="1:28" ht="40" x14ac:dyDescent="0.25">
      <c r="A44" s="56">
        <f>Formato!A48</f>
        <v>43</v>
      </c>
      <c r="B44" s="56">
        <f>Formato!B48</f>
        <v>16735</v>
      </c>
      <c r="C44" s="56" t="str">
        <f>Formato!C48</f>
        <v>FC16735</v>
      </c>
      <c r="D44" s="56">
        <f>Formato!F48</f>
        <v>31248</v>
      </c>
      <c r="E44" s="56" t="str">
        <f>Formato!G48</f>
        <v xml:space="preserve">JOSE ELMER GARCIA CASTAÑEDA  </v>
      </c>
      <c r="F44" s="56" t="str">
        <f>Formato!H48</f>
        <v xml:space="preserve">CC 4403274 </v>
      </c>
      <c r="G44" s="56">
        <f>Formato!I48</f>
        <v>66568</v>
      </c>
      <c r="H44" s="57">
        <f>Formato!J48</f>
        <v>42949</v>
      </c>
      <c r="I44" s="57">
        <f>Formato!K48</f>
        <v>42850</v>
      </c>
      <c r="J44" s="56">
        <f>Formato!L48</f>
        <v>932303</v>
      </c>
      <c r="K44" s="56">
        <f>Formato!M48</f>
        <v>932303</v>
      </c>
      <c r="L44" s="56">
        <f>Formato!N48</f>
        <v>457644</v>
      </c>
      <c r="M44" s="56" t="str">
        <f>Formato!O48</f>
        <v>Objeción causal prescripción ...........| (Codigo Proc) : 21701 (Nombre Proc) : CRÁNEO SIMPLE (Tipo Glosa April) :Pert. médica (Observacion Glosa) : NO SE RECONOCE, POR NO PERTINENTE PARA DESCARTAR LESIONES OCASIONADAS EN EL ACCIDENTE DE TRANSITO, SIN DETERIORO NEUROLOGICO, PERDIDA DEL CONOCIMIENTO, NI CEFALEA INTENSA||| (Codigo Proc) : 77702 (Nombre Proc) : SUMINISTROS (Tipo Glosa April) :Pert. médica (Observacion Glosa) : NO SE RECONCOE,1 CATETER NO PERTINENTE DE ACUERDO A ESTANCIA  NO SE RECONCOE EQUIPO DE EXTENSION NO SE JUSTIFICA SU COBRO  NO SE RECONOCE COLLAR BLANDO, COLLAR PHILADELFIA NO SE EVIDNECIA SOPORTE DE SU USO POR MANEJO AMBULATORIO  ||</v>
      </c>
      <c r="N44" s="56" t="e">
        <f>Formato!#REF!</f>
        <v>#REF!</v>
      </c>
      <c r="O44" s="58" t="e">
        <f>VLOOKUP($N44,Hoja1!$C$2:$D$20,2,0)</f>
        <v>#REF!</v>
      </c>
      <c r="P44" s="58" t="e">
        <f>Formato!#REF!</f>
        <v>#REF!</v>
      </c>
      <c r="Q44" s="58" t="e">
        <f>Formato!#REF!</f>
        <v>#REF!</v>
      </c>
      <c r="R44" s="59">
        <f>Formato!P48</f>
        <v>42990</v>
      </c>
      <c r="S44" s="60">
        <f>Formato!Q48</f>
        <v>412769</v>
      </c>
      <c r="T44" s="58">
        <f>Formato!R48</f>
        <v>0</v>
      </c>
      <c r="U44" s="58">
        <f>Formato!S48</f>
        <v>0</v>
      </c>
      <c r="V44" s="58">
        <f>Formato!T48</f>
        <v>800240247</v>
      </c>
      <c r="W44" s="60">
        <f>Formato!U48</f>
        <v>0</v>
      </c>
      <c r="X44" s="60">
        <f>Formato!V48</f>
        <v>0</v>
      </c>
      <c r="Y44" s="60">
        <f>Formato!W48</f>
        <v>61890</v>
      </c>
      <c r="Z44" s="60">
        <f>Formato!X48</f>
        <v>457644</v>
      </c>
      <c r="AA44" s="60">
        <f>Formato!Y48</f>
        <v>0</v>
      </c>
      <c r="AB44" s="61">
        <v>0</v>
      </c>
    </row>
    <row r="45" spans="1:28" ht="40" x14ac:dyDescent="0.25">
      <c r="A45" s="56">
        <f>Formato!A49</f>
        <v>44</v>
      </c>
      <c r="B45" s="56">
        <f>Formato!B49</f>
        <v>19469</v>
      </c>
      <c r="C45" s="56" t="str">
        <f>Formato!C49</f>
        <v>FC19469</v>
      </c>
      <c r="D45" s="56">
        <f>Formato!F49</f>
        <v>33123</v>
      </c>
      <c r="E45" s="56" t="str">
        <f>Formato!G49</f>
        <v>JONATHAN  RODRIGUEZ CAMACHO</v>
      </c>
      <c r="F45" s="56" t="str">
        <f>Formato!H49</f>
        <v xml:space="preserve">CC 1130597627 </v>
      </c>
      <c r="G45" s="56">
        <f>Formato!I49</f>
        <v>334440</v>
      </c>
      <c r="H45" s="57">
        <f>Formato!J49</f>
        <v>42949</v>
      </c>
      <c r="I45" s="57">
        <f>Formato!K49</f>
        <v>42847</v>
      </c>
      <c r="J45" s="56">
        <f>Formato!L49</f>
        <v>2291874</v>
      </c>
      <c r="K45" s="56">
        <f>Formato!M49</f>
        <v>2291874</v>
      </c>
      <c r="L45" s="56">
        <f>Formato!N49</f>
        <v>597300</v>
      </c>
      <c r="M45" s="56" t="str">
        <f>Formato!O49</f>
        <v>Objeción causal prescripción ...........| (Codigo Proc) : 21722 (Nombre Proc) : RECONSTRUCCIÓN TRIDIMENSIONAL, AGREGAR AL COSTO DEL EXAMEN: (Tipo Glosa April) :Pert. médica (Observacion Glosa) : NO SE RECONOCE (1) 21722 RECONSTRUCCION DE RODILLA, ESTUDIO QUE REQUIERE INDICACION DE PLANEACION QUIRURGICA, MANEJO NO ESTABLECIDO EN ESTE CASO ||</v>
      </c>
      <c r="N45" s="56" t="e">
        <f>Formato!#REF!</f>
        <v>#REF!</v>
      </c>
      <c r="O45" s="58" t="e">
        <f>VLOOKUP($N45,Hoja1!$C$2:$D$20,2,0)</f>
        <v>#REF!</v>
      </c>
      <c r="P45" s="58" t="e">
        <f>Formato!#REF!</f>
        <v>#REF!</v>
      </c>
      <c r="Q45" s="58" t="e">
        <f>Formato!#REF!</f>
        <v>#REF!</v>
      </c>
      <c r="R45" s="59">
        <f>Formato!P49</f>
        <v>42990</v>
      </c>
      <c r="S45" s="60">
        <f>Formato!Q49</f>
        <v>1694574</v>
      </c>
      <c r="T45" s="58">
        <f>Formato!R49</f>
        <v>0</v>
      </c>
      <c r="U45" s="58">
        <f>Formato!S49</f>
        <v>0</v>
      </c>
      <c r="V45" s="58">
        <f>Formato!T49</f>
        <v>800240247</v>
      </c>
      <c r="W45" s="60">
        <f>Formato!U49</f>
        <v>0</v>
      </c>
      <c r="X45" s="60">
        <f>Formato!V49</f>
        <v>0</v>
      </c>
      <c r="Y45" s="60">
        <f>Formato!W49</f>
        <v>0</v>
      </c>
      <c r="Z45" s="60">
        <f>Formato!X49</f>
        <v>597300</v>
      </c>
      <c r="AA45" s="60">
        <f>Formato!Y49</f>
        <v>0</v>
      </c>
      <c r="AB45" s="61">
        <v>0</v>
      </c>
    </row>
    <row r="46" spans="1:28" ht="40" x14ac:dyDescent="0.25">
      <c r="A46" s="56">
        <f>Formato!A50</f>
        <v>45</v>
      </c>
      <c r="B46" s="56">
        <f>Formato!B50</f>
        <v>14351</v>
      </c>
      <c r="C46" s="56" t="str">
        <f>Formato!C50</f>
        <v>FC14351</v>
      </c>
      <c r="D46" s="56">
        <f>Formato!F50</f>
        <v>30105</v>
      </c>
      <c r="E46" s="56" t="str">
        <f>Formato!G50</f>
        <v>MARTINEZ VELEZ  DORA YANIR</v>
      </c>
      <c r="F46" s="56" t="str">
        <f>Formato!H50</f>
        <v xml:space="preserve">CC 29504313 </v>
      </c>
      <c r="G46" s="56">
        <f>Formato!I50</f>
        <v>269022</v>
      </c>
      <c r="H46" s="57">
        <f>Formato!J50</f>
        <v>42949</v>
      </c>
      <c r="I46" s="57">
        <f>Formato!K50</f>
        <v>42822</v>
      </c>
      <c r="J46" s="56">
        <f>Formato!L50</f>
        <v>1036427</v>
      </c>
      <c r="K46" s="56">
        <f>Formato!M50</f>
        <v>1036427</v>
      </c>
      <c r="L46" s="56">
        <f>Formato!N50</f>
        <v>778192</v>
      </c>
      <c r="M46" s="56" t="str">
        <f>Formato!O50</f>
        <v>Objeción causal prescripción ...........| (Codigo Proc) : 21101 (Nombre Proc) : MANO, DEDOS, PUÑO (MUÑECA), CODO, PIE,  CLAVÍCULA, ANTEBRAZO, CUELLO DE PIE  (TOBILLO), EDAD ÓSEA (CARPOGRAMA), CALCÁNEO (Tipo Glosa April) :Pert. médica (Observacion Glosa) : NO SE RECONOCE, 1 NO PERTINENTE SU REALIZACIÓN TENIENDO EN CUENTA HALLAZGOS CLÍNICOS ||| (Codigo Proc) : 21102 (Nombre Proc) : BRAZO, PIERNA, RODILLA, FÉMUR, HOMBRO, OMOPLATO (Tipo Glosa April) :Pert. médica (Observacion Glosa) : NO SE RECONOCE, 1. 21102 NO PERTINENTE SU REALIZACIÓN TENIENDO EN CUENTA HALLAZGOS CLÍNICOS ||| (Codigo Proc) : 77701 (Nombre Proc) : MEDICAMENTOS (Tipo Glosa April) :Varios (Observacion Glosa) : NO SE RECONOCE, NO JUSTIFICADA SU ADMINISTRACIÓN PARA MANEJO DE LESIONES SECUNDARIAS AL ACCIDENTE.||</v>
      </c>
      <c r="N46" s="56" t="e">
        <f>Formato!#REF!</f>
        <v>#REF!</v>
      </c>
      <c r="O46" s="58" t="e">
        <f>VLOOKUP($N46,Hoja1!$C$2:$D$20,2,0)</f>
        <v>#REF!</v>
      </c>
      <c r="P46" s="58" t="e">
        <f>Formato!#REF!</f>
        <v>#REF!</v>
      </c>
      <c r="Q46" s="58" t="e">
        <f>Formato!#REF!</f>
        <v>#REF!</v>
      </c>
      <c r="R46" s="59">
        <f>Formato!P50</f>
        <v>43047</v>
      </c>
      <c r="S46" s="60">
        <f>Formato!Q50</f>
        <v>258235</v>
      </c>
      <c r="T46" s="58">
        <f>Formato!R50</f>
        <v>0</v>
      </c>
      <c r="U46" s="58">
        <f>Formato!S50</f>
        <v>0</v>
      </c>
      <c r="V46" s="58">
        <f>Formato!T50</f>
        <v>800248366</v>
      </c>
      <c r="W46" s="60">
        <f>Formato!U50</f>
        <v>0</v>
      </c>
      <c r="X46" s="60">
        <f>Formato!V50</f>
        <v>0</v>
      </c>
      <c r="Y46" s="60">
        <f>Formato!W50</f>
        <v>0</v>
      </c>
      <c r="Z46" s="60">
        <f>Formato!X50</f>
        <v>778192</v>
      </c>
      <c r="AA46" s="60">
        <f>Formato!Y50</f>
        <v>0</v>
      </c>
      <c r="AB46" s="61">
        <v>0</v>
      </c>
    </row>
    <row r="47" spans="1:28" ht="40" x14ac:dyDescent="0.25">
      <c r="A47" s="56">
        <f>Formato!A51</f>
        <v>46</v>
      </c>
      <c r="B47" s="56">
        <f>Formato!B51</f>
        <v>10224</v>
      </c>
      <c r="C47" s="56" t="str">
        <f>Formato!C51</f>
        <v>FC10224</v>
      </c>
      <c r="D47" s="56">
        <f>Formato!F51</f>
        <v>33021</v>
      </c>
      <c r="E47" s="56" t="str">
        <f>Formato!G51</f>
        <v>AMPARO  PEÑALOSA SANCHEZ</v>
      </c>
      <c r="F47" s="56" t="str">
        <f>Formato!H51</f>
        <v xml:space="preserve">CC 29113021 </v>
      </c>
      <c r="G47" s="56">
        <f>Formato!I51</f>
        <v>213954</v>
      </c>
      <c r="H47" s="57">
        <f>Formato!J51</f>
        <v>42949</v>
      </c>
      <c r="I47" s="57">
        <f>Formato!K51</f>
        <v>42773</v>
      </c>
      <c r="J47" s="56">
        <f>Formato!L51</f>
        <v>2104025</v>
      </c>
      <c r="K47" s="56">
        <f>Formato!M51</f>
        <v>2104025</v>
      </c>
      <c r="L47" s="56">
        <f>Formato!N51</f>
        <v>1831382</v>
      </c>
      <c r="M47" s="56" t="str">
        <f>Formato!O51</f>
        <v>Objeción causal prescripción ...........| (Codigo Proc) : 21101 (Nombre Proc) : MANO, DEDOS, PUÑO (MUÑECA), CODO, PIE,  CLAVÍCULA, ANTEBRAZO, CUELLO DE PIE  (TOBILLO), EDAD ÓSEA (CARPOGRAMA), CALCÁNEO (Tipo Glosa April) :Pert. médica (Observacion Glosa) : NO SE RECONOCE (1) 21101 RAYOS X DE ANTEBRAZO NO PERTINENTE SU REALIZACIÓN TENIENDO EN CUENTA HALLAZGOS CLÍNICOS SOPORTADOS EN HISTORIA.||| (Codigo Proc) : 21102 (Nombre Proc) : BRAZO, PIERNA, RODILLA, FÉMUR, HOMBRO, OMOPLATO (Tipo Glosa April) :Pert. médica (Observacion Glosa) : NO SE RECONOCE (1) 21102 RAYOS X DE PIERNA  NO PERTINENTE SU REALIZACIÓN TENIENDO EN CUENTA HALLAZGOS CLÍNICOS SOPORTADOS EN HISTORIA.||| (Codigo Proc) : 21708 (Nombre Proc) : COLUMNA CERVICAL, DORSAL O LUMBAR (HASTA TRES ESPACIOS) (Tipo Glosa April) :Pert. médica (Observacion Glosa) : NO SE RECONOCENO PERTINENTE SU REALIZACIÓN TENIENDO EN CUENTA HALLAZGOS CLÍNICOS SOPORTADOS EN HISTORIA DONDE NO HAY EVIDENCIA DE LESIÓN A ESTE NIVEL QUE JUSTIFIQUE LA TOMA DE LA TOMOGRAFÍA.||| (Codigo Proc) : 21709 (Nombre Proc) : COLUMNA CERVICAL, DORSAL O LUMBAR (ESPACIO ADICIONAL) (Tipo Glosa April) :Pert. médica (Observacion Glosa) : NO SE RECONOCE NO PERTINENTE SU REALIZACIÓN TENIENDO EN CUENTA HALLAZGOS CLÍNICOS SOPORTADOS EN HISTORIA DONDE NO HAY EVIDENCIA DE LESIÓN A ESTE NIVEL QUE JUSTIFIQUE LA TOMA DE LA TOMOGRAFÍA.||| (Codigo Proc) : 77701 (Nombre Proc) : MEDICAMENTOS (Tipo Glosa April) :Varios (Observacion Glosa) : ||</v>
      </c>
      <c r="N47" s="56" t="e">
        <f>Formato!#REF!</f>
        <v>#REF!</v>
      </c>
      <c r="O47" s="58" t="e">
        <f>VLOOKUP($N47,Hoja1!$C$2:$D$20,2,0)</f>
        <v>#REF!</v>
      </c>
      <c r="P47" s="58" t="e">
        <f>Formato!#REF!</f>
        <v>#REF!</v>
      </c>
      <c r="Q47" s="58" t="e">
        <f>Formato!#REF!</f>
        <v>#REF!</v>
      </c>
      <c r="R47" s="59">
        <f>Formato!P51</f>
        <v>43047</v>
      </c>
      <c r="S47" s="60">
        <f>Formato!Q51</f>
        <v>272643</v>
      </c>
      <c r="T47" s="58">
        <f>Formato!R51</f>
        <v>0</v>
      </c>
      <c r="U47" s="58">
        <f>Formato!S51</f>
        <v>0</v>
      </c>
      <c r="V47" s="58">
        <f>Formato!T51</f>
        <v>800248366</v>
      </c>
      <c r="W47" s="60">
        <f>Formato!U51</f>
        <v>0</v>
      </c>
      <c r="X47" s="60">
        <f>Formato!V51</f>
        <v>0</v>
      </c>
      <c r="Y47" s="60">
        <f>Formato!W51</f>
        <v>0</v>
      </c>
      <c r="Z47" s="60">
        <f>Formato!X51</f>
        <v>1831382</v>
      </c>
      <c r="AA47" s="60">
        <f>Formato!Y51</f>
        <v>0</v>
      </c>
      <c r="AB47" s="61">
        <v>0</v>
      </c>
    </row>
    <row r="48" spans="1:28" ht="40" x14ac:dyDescent="0.25">
      <c r="A48" s="56">
        <f>Formato!A52</f>
        <v>47</v>
      </c>
      <c r="B48" s="56">
        <f>Formato!B52</f>
        <v>15102</v>
      </c>
      <c r="C48" s="56" t="str">
        <f>Formato!C52</f>
        <v>FC15102</v>
      </c>
      <c r="D48" s="56">
        <f>Formato!F52</f>
        <v>30257</v>
      </c>
      <c r="E48" s="56" t="str">
        <f>Formato!G52</f>
        <v>RAMOS RAMOS OSCAR EDUARDO</v>
      </c>
      <c r="F48" s="56" t="str">
        <f>Formato!H52</f>
        <v xml:space="preserve">CC 1062275300 </v>
      </c>
      <c r="G48" s="56">
        <f>Formato!I52</f>
        <v>212058</v>
      </c>
      <c r="H48" s="57">
        <f>Formato!J52</f>
        <v>42949</v>
      </c>
      <c r="I48" s="57">
        <f>Formato!K52</f>
        <v>42754</v>
      </c>
      <c r="J48" s="56">
        <f>Formato!L52</f>
        <v>19004632</v>
      </c>
      <c r="K48" s="56">
        <f>Formato!M52</f>
        <v>19004632</v>
      </c>
      <c r="L48" s="56">
        <f>Formato!N52</f>
        <v>140697</v>
      </c>
      <c r="M48" s="56" t="str">
        <f>Formato!O52</f>
        <v>Objeción causal prescripción ...........| (Codigo Proc) : 77702 (Nombre Proc) : SUMINISTROS (Tipo Glosa April) :Tarifa SOAT (Observacion Glosa) : NO SE RECONOCE NOVOSYN (3) NO FACTURABLE INCLUÍDO EN MATERIAL QUIRURGICO||</v>
      </c>
      <c r="N48" s="56" t="e">
        <f>Formato!#REF!</f>
        <v>#REF!</v>
      </c>
      <c r="O48" s="58" t="e">
        <f>VLOOKUP($N48,Hoja1!$C$2:$D$20,2,0)</f>
        <v>#REF!</v>
      </c>
      <c r="P48" s="58" t="e">
        <f>Formato!#REF!</f>
        <v>#REF!</v>
      </c>
      <c r="Q48" s="58" t="e">
        <f>Formato!#REF!</f>
        <v>#REF!</v>
      </c>
      <c r="R48" s="59">
        <f>Formato!P52</f>
        <v>42991</v>
      </c>
      <c r="S48" s="60">
        <f>Formato!Q52</f>
        <v>18863935</v>
      </c>
      <c r="T48" s="58">
        <f>Formato!R52</f>
        <v>0</v>
      </c>
      <c r="U48" s="58">
        <f>Formato!S52</f>
        <v>0</v>
      </c>
      <c r="V48" s="58">
        <f>Formato!T52</f>
        <v>800239885</v>
      </c>
      <c r="W48" s="60">
        <f>Formato!U52</f>
        <v>0</v>
      </c>
      <c r="X48" s="60">
        <f>Formato!V52</f>
        <v>0</v>
      </c>
      <c r="Y48" s="60">
        <f>Formato!W52</f>
        <v>0</v>
      </c>
      <c r="Z48" s="60">
        <f>Formato!X52</f>
        <v>140697</v>
      </c>
      <c r="AA48" s="60">
        <f>Formato!Y52</f>
        <v>0</v>
      </c>
      <c r="AB48" s="61">
        <v>0</v>
      </c>
    </row>
    <row r="49" spans="1:28" ht="40" x14ac:dyDescent="0.25">
      <c r="A49" s="56">
        <f>Formato!A53</f>
        <v>48</v>
      </c>
      <c r="B49" s="56">
        <f>Formato!B53</f>
        <v>25961</v>
      </c>
      <c r="C49" s="56" t="str">
        <f>Formato!C53</f>
        <v>FC25961</v>
      </c>
      <c r="D49" s="56">
        <f>Formato!F53</f>
        <v>33203</v>
      </c>
      <c r="E49" s="56" t="str">
        <f>Formato!G53</f>
        <v xml:space="preserve">MARLYN AYDEE NOMELIN FERNANDEZ  </v>
      </c>
      <c r="F49" s="56" t="str">
        <f>Formato!H53</f>
        <v xml:space="preserve">CC 38557211 </v>
      </c>
      <c r="G49" s="56">
        <f>Formato!I53</f>
        <v>261372</v>
      </c>
      <c r="H49" s="57">
        <f>Formato!J53</f>
        <v>42982</v>
      </c>
      <c r="I49" s="57">
        <f>Formato!K53</f>
        <v>42941</v>
      </c>
      <c r="J49" s="56">
        <f>Formato!L53</f>
        <v>460116</v>
      </c>
      <c r="K49" s="56">
        <f>Formato!M53</f>
        <v>460116</v>
      </c>
      <c r="L49" s="56">
        <f>Formato!N53</f>
        <v>230900</v>
      </c>
      <c r="M49" s="56" t="str">
        <f>Formato!O53</f>
        <v>Objeción causal prescripción ...........| (Codigo Proc) : 21102 (Nombre Proc) : BRAZO, PIERNA, RODILLA, FÉMUR, HOMBRO, OMOPLATO (Tipo Glosa April) :Pert. médica (Observacion Glosa) : NO SE RECONOCE 2-21102 POR NO PERTINENTE PARA EL MANEJO DE LAS LESIONES OCASIONADAS EN EL ACCIDENTE DE TRANSITO ||| (Codigo Proc) : 38925 (Nombre Proc) : SALA DE OBSERVACIÓN (Tipo Glosa April) :Pert. médica (Observacion Glosa) : NO SE RECONOCE SALA DE OBSERVACION NO PERTINENTE PARA EL MANEJO DE LESIONES Y TIEMPO DE ESTANCIA INTRAHOSPITALARIO ||| (Codigo Proc) : 77701 (Nombre Proc) : MEDICAMENTOS (Tipo Glosa April) :Varios (Observacion Glosa) : ||</v>
      </c>
      <c r="N49" s="56" t="e">
        <f>Formato!#REF!</f>
        <v>#REF!</v>
      </c>
      <c r="O49" s="58" t="e">
        <f>VLOOKUP($N49,Hoja1!$C$2:$D$20,2,0)</f>
        <v>#REF!</v>
      </c>
      <c r="P49" s="58" t="e">
        <f>Formato!#REF!</f>
        <v>#REF!</v>
      </c>
      <c r="Q49" s="58" t="e">
        <f>Formato!#REF!</f>
        <v>#REF!</v>
      </c>
      <c r="R49" s="59">
        <f>Formato!P53</f>
        <v>43130</v>
      </c>
      <c r="S49" s="60">
        <f>Formato!Q53</f>
        <v>229216</v>
      </c>
      <c r="T49" s="58">
        <f>Formato!R53</f>
        <v>0</v>
      </c>
      <c r="U49" s="58">
        <f>Formato!S53</f>
        <v>0</v>
      </c>
      <c r="V49" s="58">
        <f>Formato!T53</f>
        <v>800258896</v>
      </c>
      <c r="W49" s="60">
        <f>Formato!U53</f>
        <v>0</v>
      </c>
      <c r="X49" s="60">
        <f>Formato!V53</f>
        <v>0</v>
      </c>
      <c r="Y49" s="60">
        <f>Formato!W53</f>
        <v>0</v>
      </c>
      <c r="Z49" s="60">
        <f>Formato!X53</f>
        <v>230900</v>
      </c>
      <c r="AA49" s="60">
        <f>Formato!Y53</f>
        <v>0</v>
      </c>
      <c r="AB49" s="61">
        <v>0</v>
      </c>
    </row>
    <row r="50" spans="1:28" ht="40" x14ac:dyDescent="0.25">
      <c r="A50" s="56">
        <f>Formato!A54</f>
        <v>49</v>
      </c>
      <c r="B50" s="56">
        <f>Formato!B54</f>
        <v>23969</v>
      </c>
      <c r="C50" s="56" t="str">
        <f>Formato!C54</f>
        <v>FC23969</v>
      </c>
      <c r="D50" s="56">
        <f>Formato!F54</f>
        <v>33188</v>
      </c>
      <c r="E50" s="56" t="str">
        <f>Formato!G54</f>
        <v xml:space="preserve">RICHARD  MERCADO GAVIRIA  </v>
      </c>
      <c r="F50" s="56" t="str">
        <f>Formato!H54</f>
        <v xml:space="preserve">CC 14675887 </v>
      </c>
      <c r="G50" s="56">
        <f>Formato!I54</f>
        <v>239375</v>
      </c>
      <c r="H50" s="57">
        <f>Formato!J54</f>
        <v>42982</v>
      </c>
      <c r="I50" s="57">
        <f>Formato!K54</f>
        <v>42921</v>
      </c>
      <c r="J50" s="56">
        <f>Formato!L54</f>
        <v>342399</v>
      </c>
      <c r="K50" s="56">
        <f>Formato!M54</f>
        <v>342399</v>
      </c>
      <c r="L50" s="56">
        <f>Formato!N54</f>
        <v>226470</v>
      </c>
      <c r="M50" s="56" t="str">
        <f>Formato!O54</f>
        <v>Objeción causal prescripción ...........| (Codigo Proc) : 38925 (Nombre Proc) : SALA DE OBSERVACIÓN (Tipo Glosa April) :Pert. médica (Observacion Glosa) : NO SE RECONOCE SALA DE OBSERVACION NO PERTINENTE PARA EL MANEJO DE LESIONES Y TIEMPO DE ESTANCIA INTRAHOSPITALARIO ||| (Codigo Proc) : 77701 (Nombre Proc) : MEDICAMENTOS (Tipo Glosa April) :Varios (Observacion Glosa) : ||</v>
      </c>
      <c r="N50" s="56" t="e">
        <f>Formato!#REF!</f>
        <v>#REF!</v>
      </c>
      <c r="O50" s="58" t="e">
        <f>VLOOKUP($N50,Hoja1!$C$2:$D$20,2,0)</f>
        <v>#REF!</v>
      </c>
      <c r="P50" s="58" t="e">
        <f>Formato!#REF!</f>
        <v>#REF!</v>
      </c>
      <c r="Q50" s="58" t="e">
        <f>Formato!#REF!</f>
        <v>#REF!</v>
      </c>
      <c r="R50" s="59">
        <f>Formato!P54</f>
        <v>43130</v>
      </c>
      <c r="S50" s="60">
        <f>Formato!Q54</f>
        <v>115929</v>
      </c>
      <c r="T50" s="58">
        <f>Formato!R54</f>
        <v>0</v>
      </c>
      <c r="U50" s="58">
        <f>Formato!S54</f>
        <v>0</v>
      </c>
      <c r="V50" s="58">
        <f>Formato!T54</f>
        <v>800258896</v>
      </c>
      <c r="W50" s="60">
        <f>Formato!U54</f>
        <v>0</v>
      </c>
      <c r="X50" s="60">
        <f>Formato!V54</f>
        <v>0</v>
      </c>
      <c r="Y50" s="60">
        <f>Formato!W54</f>
        <v>0</v>
      </c>
      <c r="Z50" s="60">
        <f>Formato!X54</f>
        <v>226470</v>
      </c>
      <c r="AA50" s="60">
        <f>Formato!Y54</f>
        <v>0</v>
      </c>
      <c r="AB50" s="61">
        <v>0</v>
      </c>
    </row>
    <row r="51" spans="1:28" ht="40" x14ac:dyDescent="0.25">
      <c r="A51" s="56">
        <f>Formato!A55</f>
        <v>50</v>
      </c>
      <c r="B51" s="56">
        <f>Formato!B55</f>
        <v>24361</v>
      </c>
      <c r="C51" s="56" t="str">
        <f>Formato!C55</f>
        <v>FC24361</v>
      </c>
      <c r="D51" s="56">
        <f>Formato!F55</f>
        <v>30529</v>
      </c>
      <c r="E51" s="56" t="str">
        <f>Formato!G55</f>
        <v xml:space="preserve">JUAN SEBASTIAN SALAZAR RICARDO  </v>
      </c>
      <c r="F51" s="56" t="str">
        <f>Formato!H55</f>
        <v xml:space="preserve">CC 1144190797 </v>
      </c>
      <c r="G51" s="56">
        <f>Formato!I55</f>
        <v>337789</v>
      </c>
      <c r="H51" s="57">
        <f>Formato!J55</f>
        <v>42982</v>
      </c>
      <c r="I51" s="57">
        <f>Formato!K55</f>
        <v>42906</v>
      </c>
      <c r="J51" s="56">
        <f>Formato!L55</f>
        <v>183541</v>
      </c>
      <c r="K51" s="56">
        <f>Formato!M55</f>
        <v>183541</v>
      </c>
      <c r="L51" s="56">
        <f>Formato!N55</f>
        <v>28650</v>
      </c>
      <c r="M51" s="56" t="str">
        <f>Formato!O55</f>
        <v>Objeción causal prescripción ...........| (Codigo Proc) : 19304 (Nombre Proc) : CUADRO HEMÁTICO O HEMOGRAMA HEMATOCRITO Y LEUCOGRAMA (Tipo Glosa April) :Pert. médica (Observacion Glosa) : NO PERTINENTE PARA LESIONES OCASIONADAS POR EL ACCIDENTE DE TRANSITO.||| (Codigo Proc) : 77702 (Nombre Proc) : SUMINISTROS (Tipo Glosa April) :Pert. médica (Observacion Glosa) : NO SE RECONOCE, 1. EQUIPO BURETROL NO PERTINENTE DE ACUERDO A ESTANCIA||</v>
      </c>
      <c r="N51" s="56" t="e">
        <f>Formato!#REF!</f>
        <v>#REF!</v>
      </c>
      <c r="O51" s="58" t="e">
        <f>VLOOKUP($N51,Hoja1!$C$2:$D$20,2,0)</f>
        <v>#REF!</v>
      </c>
      <c r="P51" s="58" t="e">
        <f>Formato!#REF!</f>
        <v>#REF!</v>
      </c>
      <c r="Q51" s="58" t="e">
        <f>Formato!#REF!</f>
        <v>#REF!</v>
      </c>
      <c r="R51" s="59">
        <f>Formato!P55</f>
        <v>43130</v>
      </c>
      <c r="S51" s="60">
        <f>Formato!Q55</f>
        <v>154891</v>
      </c>
      <c r="T51" s="58">
        <f>Formato!R55</f>
        <v>0</v>
      </c>
      <c r="U51" s="58">
        <f>Formato!S55</f>
        <v>0</v>
      </c>
      <c r="V51" s="58">
        <f>Formato!T55</f>
        <v>800258896</v>
      </c>
      <c r="W51" s="60">
        <f>Formato!U55</f>
        <v>0</v>
      </c>
      <c r="X51" s="60">
        <f>Formato!V55</f>
        <v>0</v>
      </c>
      <c r="Y51" s="60">
        <f>Formato!W55</f>
        <v>0</v>
      </c>
      <c r="Z51" s="60">
        <f>Formato!X55</f>
        <v>28650</v>
      </c>
      <c r="AA51" s="60">
        <f>Formato!Y55</f>
        <v>0</v>
      </c>
      <c r="AB51" s="61">
        <v>0</v>
      </c>
    </row>
    <row r="52" spans="1:28" ht="40" x14ac:dyDescent="0.25">
      <c r="A52" s="56">
        <f>Formato!A56</f>
        <v>51</v>
      </c>
      <c r="B52" s="56">
        <f>Formato!B56</f>
        <v>22455</v>
      </c>
      <c r="C52" s="56" t="str">
        <f>Formato!C56</f>
        <v>FC22455</v>
      </c>
      <c r="D52" s="56">
        <f>Formato!F56</f>
        <v>30529</v>
      </c>
      <c r="E52" s="56" t="str">
        <f>Formato!G56</f>
        <v xml:space="preserve">JUAN SEBASTIAN SALAZAR RICARDO  </v>
      </c>
      <c r="F52" s="56" t="str">
        <f>Formato!H56</f>
        <v xml:space="preserve">CC 1144190797 </v>
      </c>
      <c r="G52" s="56">
        <f>Formato!I56</f>
        <v>337789</v>
      </c>
      <c r="H52" s="57">
        <f>Formato!J56</f>
        <v>42982</v>
      </c>
      <c r="I52" s="57">
        <f>Formato!K56</f>
        <v>42905</v>
      </c>
      <c r="J52" s="56">
        <f>Formato!L56</f>
        <v>1006436</v>
      </c>
      <c r="K52" s="56">
        <f>Formato!M56</f>
        <v>1006436</v>
      </c>
      <c r="L52" s="56">
        <f>Formato!N56</f>
        <v>375500</v>
      </c>
      <c r="M52" s="56" t="str">
        <f>Formato!O56</f>
        <v>Objeción causal prescripción ...........| (Codigo Proc) : 21106 (Nombre Proc) : COMPARATIVAS DE LAS REGIONES ANTERIORES| AL  VALOR DE LA REGIÓN AGREGAR: (Tipo Glosa April) :Pert. médica (Observacion Glosa) : NO SE RECONOCE PROYECCION COMPARATIVA. EL TRAUMA REFERIDO ES EN CADERA DERECHA POR TANTO NO HAY LUGAR A REAL||| (Codigo Proc) : 21716 (Nombre Proc) : EXTREMIDADES Y ARTICULACIONES (Tipo Glosa April) :Pert. médica (Observacion Glosa) : NO SE RECONOCE TAC DE RODILLA NO PERTINENTE NO ESTA INDICADO TOMA DE TAC, EL REPORTE EN LA RADIOGRAFIA INICIAL ES NORMAL. ||| (Codigo Proc) : 77702 (Nombre Proc) : SUMINISTROS (Tipo Glosa April) :Soportes Médicos (Observacion Glosa) : NO SE RECONOCE INMOVILZIADOR DE RODILLA SIN EVIDENCIA DE FIRMA DE RECIBIDO DEL PACIENTE||| (Codigo Proc) : 21106 (Nombre Proc) : COMPARATIVAS DE LAS REGIONES ANTERIORES| AL  VALOR DE LA REGIÓN AGREGAR: (Tipo Glosa April) :Pert. médica (Observacion Glosa) : SE RATIFICA OBJECION PARCIAL POR PROYECCION COMPARATIVA. EL TRAUMA REFERIDO ES EN CADERA DERECHA POR TANTO NO HAY LUGAR A REAL||| (Codigo Proc) : 21716 (Nombre Proc) : EXTREMIDADES Y ARTICULACIONES (Tipo Glosa April) :Pert. médica (Observacion Glosa) : SE RATIFICA OBJECION PARCIAL POR TAC DE RODILLA NO PERTINENTE NO ESTA INDICADO TOMA DE TAC, EL REPORTE EN LA RADIOGRAFIA INICIAL ES NORMAL. ||</v>
      </c>
      <c r="N52" s="56" t="e">
        <f>Formato!#REF!</f>
        <v>#REF!</v>
      </c>
      <c r="O52" s="58" t="e">
        <f>VLOOKUP($N52,Hoja1!$C$2:$D$20,2,0)</f>
        <v>#REF!</v>
      </c>
      <c r="P52" s="58" t="e">
        <f>Formato!#REF!</f>
        <v>#REF!</v>
      </c>
      <c r="Q52" s="58" t="e">
        <f>Formato!#REF!</f>
        <v>#REF!</v>
      </c>
      <c r="R52" s="59" t="str">
        <f>Formato!P56</f>
        <v>05/07/2018-29/09/2017</v>
      </c>
      <c r="S52" s="60">
        <f>Formato!Q56</f>
        <v>630936</v>
      </c>
      <c r="T52" s="58">
        <f>Formato!R56</f>
        <v>0</v>
      </c>
      <c r="U52" s="58">
        <f>Formato!S56</f>
        <v>0</v>
      </c>
      <c r="V52" s="58" t="str">
        <f>Formato!T56</f>
        <v>800242532/800278746</v>
      </c>
      <c r="W52" s="60">
        <f>Formato!U56</f>
        <v>0</v>
      </c>
      <c r="X52" s="60">
        <f>Formato!V56</f>
        <v>0</v>
      </c>
      <c r="Y52" s="60">
        <f>Formato!W56</f>
        <v>0</v>
      </c>
      <c r="Z52" s="60">
        <f>Formato!X56</f>
        <v>375500</v>
      </c>
      <c r="AA52" s="60">
        <f>Formato!Y56</f>
        <v>0</v>
      </c>
      <c r="AB52" s="61">
        <v>0</v>
      </c>
    </row>
    <row r="53" spans="1:28" ht="40" x14ac:dyDescent="0.25">
      <c r="A53" s="56">
        <f>Formato!A57</f>
        <v>52</v>
      </c>
      <c r="B53" s="56">
        <f>Formato!B57</f>
        <v>22833</v>
      </c>
      <c r="C53" s="56" t="str">
        <f>Formato!C57</f>
        <v>FC22833</v>
      </c>
      <c r="D53" s="56">
        <f>Formato!F57</f>
        <v>30104</v>
      </c>
      <c r="E53" s="56" t="str">
        <f>Formato!G57</f>
        <v xml:space="preserve">KELIN MELITZA CASTILLO RODRIGUEZ  </v>
      </c>
      <c r="F53" s="56" t="str">
        <f>Formato!H57</f>
        <v xml:space="preserve">CC 1192792675 </v>
      </c>
      <c r="G53" s="56">
        <f>Formato!I57</f>
        <v>277507</v>
      </c>
      <c r="H53" s="57">
        <f>Formato!J57</f>
        <v>42982</v>
      </c>
      <c r="I53" s="57">
        <f>Formato!K57</f>
        <v>42904</v>
      </c>
      <c r="J53" s="56">
        <f>Formato!L57</f>
        <v>264682</v>
      </c>
      <c r="K53" s="56">
        <f>Formato!M57</f>
        <v>264682</v>
      </c>
      <c r="L53" s="56">
        <f>Formato!N57</f>
        <v>88500</v>
      </c>
      <c r="M53" s="56" t="str">
        <f>Formato!O57</f>
        <v>Objeción causal prescripción ...........| (Codigo Proc) : 38935 (Nombre Proc) : SALA DE OBSERVACIÓN (Tipo Glosa April) :Pert. médica (Observacion Glosa) : NO SE RECONOCE NO PERTINENTE SEGUN TIEMPO DE ESTANCIA INTRAHOSPITALARIA||</v>
      </c>
      <c r="N53" s="56" t="e">
        <f>Formato!#REF!</f>
        <v>#REF!</v>
      </c>
      <c r="O53" s="58" t="e">
        <f>VLOOKUP($N53,Hoja1!$C$2:$D$20,2,0)</f>
        <v>#REF!</v>
      </c>
      <c r="P53" s="58" t="e">
        <f>Formato!#REF!</f>
        <v>#REF!</v>
      </c>
      <c r="Q53" s="58" t="e">
        <f>Formato!#REF!</f>
        <v>#REF!</v>
      </c>
      <c r="R53" s="59">
        <f>Formato!P57</f>
        <v>43007</v>
      </c>
      <c r="S53" s="60">
        <f>Formato!Q57</f>
        <v>176182</v>
      </c>
      <c r="T53" s="58">
        <f>Formato!R57</f>
        <v>0</v>
      </c>
      <c r="U53" s="58">
        <f>Formato!S57</f>
        <v>0</v>
      </c>
      <c r="V53" s="58">
        <f>Formato!T57</f>
        <v>800243293</v>
      </c>
      <c r="W53" s="60">
        <f>Formato!U57</f>
        <v>0</v>
      </c>
      <c r="X53" s="60">
        <f>Formato!V57</f>
        <v>0</v>
      </c>
      <c r="Y53" s="60">
        <f>Formato!W57</f>
        <v>0</v>
      </c>
      <c r="Z53" s="60">
        <f>Formato!X57</f>
        <v>88500</v>
      </c>
      <c r="AA53" s="60">
        <f>Formato!Y57</f>
        <v>0</v>
      </c>
      <c r="AB53" s="61">
        <v>0</v>
      </c>
    </row>
    <row r="54" spans="1:28" ht="40" x14ac:dyDescent="0.25">
      <c r="A54" s="56">
        <f>Formato!A58</f>
        <v>53</v>
      </c>
      <c r="B54" s="56">
        <f>Formato!B58</f>
        <v>20657</v>
      </c>
      <c r="C54" s="56" t="str">
        <f>Formato!C58</f>
        <v>FC20657</v>
      </c>
      <c r="D54" s="56">
        <f>Formato!F58</f>
        <v>33110</v>
      </c>
      <c r="E54" s="56" t="str">
        <f>Formato!G58</f>
        <v xml:space="preserve">YURY TATIANA ORDOÑEZ TORRES  </v>
      </c>
      <c r="F54" s="56" t="str">
        <f>Formato!H58</f>
        <v xml:space="preserve">CC 1006034068 </v>
      </c>
      <c r="G54" s="56">
        <f>Formato!I58</f>
        <v>355813</v>
      </c>
      <c r="H54" s="57">
        <f>Formato!J58</f>
        <v>42982</v>
      </c>
      <c r="I54" s="57">
        <f>Formato!K58</f>
        <v>42885</v>
      </c>
      <c r="J54" s="56">
        <f>Formato!L58</f>
        <v>364663</v>
      </c>
      <c r="K54" s="56">
        <f>Formato!M58</f>
        <v>364663</v>
      </c>
      <c r="L54" s="56">
        <f>Formato!N58</f>
        <v>156870</v>
      </c>
      <c r="M54" s="56" t="str">
        <f>Formato!O58</f>
        <v>Objeción causal prescripción ...........| (Codigo Proc) : 77701 (Nombre Proc) : MEDICAMENTOS (Tipo Glosa April) :Varios (Observacion Glosa) : ||</v>
      </c>
      <c r="N54" s="56" t="e">
        <f>Formato!#REF!</f>
        <v>#REF!</v>
      </c>
      <c r="O54" s="58" t="e">
        <f>VLOOKUP($N54,Hoja1!$C$2:$D$20,2,0)</f>
        <v>#REF!</v>
      </c>
      <c r="P54" s="58" t="e">
        <f>Formato!#REF!</f>
        <v>#REF!</v>
      </c>
      <c r="Q54" s="58" t="e">
        <f>Formato!#REF!</f>
        <v>#REF!</v>
      </c>
      <c r="R54" s="59">
        <f>Formato!P58</f>
        <v>43007</v>
      </c>
      <c r="S54" s="60">
        <f>Formato!Q58</f>
        <v>207793</v>
      </c>
      <c r="T54" s="58">
        <f>Formato!R58</f>
        <v>0</v>
      </c>
      <c r="U54" s="58">
        <f>Formato!S58</f>
        <v>0</v>
      </c>
      <c r="V54" s="58">
        <f>Formato!T58</f>
        <v>800243293</v>
      </c>
      <c r="W54" s="60">
        <f>Formato!U58</f>
        <v>0</v>
      </c>
      <c r="X54" s="60">
        <f>Formato!V58</f>
        <v>0</v>
      </c>
      <c r="Y54" s="60">
        <f>Formato!W58</f>
        <v>0</v>
      </c>
      <c r="Z54" s="60">
        <f>Formato!X58</f>
        <v>156870</v>
      </c>
      <c r="AA54" s="60">
        <f>Formato!Y58</f>
        <v>0</v>
      </c>
      <c r="AB54" s="61">
        <v>0</v>
      </c>
    </row>
    <row r="55" spans="1:28" ht="40" x14ac:dyDescent="0.25">
      <c r="A55" s="56">
        <f>Formato!A59</f>
        <v>54</v>
      </c>
      <c r="B55" s="56">
        <f>Formato!B59</f>
        <v>13829</v>
      </c>
      <c r="C55" s="56" t="str">
        <f>Formato!C59</f>
        <v>FC13829</v>
      </c>
      <c r="D55" s="56">
        <f>Formato!F59</f>
        <v>30297</v>
      </c>
      <c r="E55" s="56" t="str">
        <f>Formato!G59</f>
        <v xml:space="preserve">CARLOS MARIO CHARRY CASTRO  </v>
      </c>
      <c r="F55" s="56" t="str">
        <f>Formato!H59</f>
        <v xml:space="preserve">CC 1107101981 </v>
      </c>
      <c r="G55" s="56">
        <f>Formato!I59</f>
        <v>197326</v>
      </c>
      <c r="H55" s="57">
        <f>Formato!J59</f>
        <v>42982</v>
      </c>
      <c r="I55" s="57">
        <f>Formato!K59</f>
        <v>42817</v>
      </c>
      <c r="J55" s="56">
        <f>Formato!L59</f>
        <v>866311</v>
      </c>
      <c r="K55" s="56">
        <f>Formato!M59</f>
        <v>866311</v>
      </c>
      <c r="L55" s="56">
        <f>Formato!N59</f>
        <v>24300</v>
      </c>
      <c r="M55" s="56" t="str">
        <f>Formato!O59</f>
        <v>Objeción causal prescripción ...........| (Codigo Proc) : 21106 (Nombre Proc) : COMPARATIVAS DE LAS REGIONES ANTERIORES| AL  VALOR DE LA REGIÓN AGREGAR: (Tipo Glosa April) :Pert. médica (Observacion Glosa) : NO SE RECONOCE 21106 NO9 PERTINNETE DE ACUERDO A LAS LESIONES E IMAGENES DIAGNOSTICAS FACTURADAS||</v>
      </c>
      <c r="N55" s="56" t="e">
        <f>Formato!#REF!</f>
        <v>#REF!</v>
      </c>
      <c r="O55" s="58" t="e">
        <f>VLOOKUP($N55,Hoja1!$C$2:$D$20,2,0)</f>
        <v>#REF!</v>
      </c>
      <c r="P55" s="58" t="e">
        <f>Formato!#REF!</f>
        <v>#REF!</v>
      </c>
      <c r="Q55" s="58" t="e">
        <f>Formato!#REF!</f>
        <v>#REF!</v>
      </c>
      <c r="R55" s="59">
        <f>Formato!P59</f>
        <v>43130</v>
      </c>
      <c r="S55" s="60">
        <f>Formato!Q59</f>
        <v>842011</v>
      </c>
      <c r="T55" s="58">
        <f>Formato!R59</f>
        <v>0</v>
      </c>
      <c r="U55" s="58">
        <f>Formato!S59</f>
        <v>0</v>
      </c>
      <c r="V55" s="58">
        <f>Formato!T59</f>
        <v>800258896</v>
      </c>
      <c r="W55" s="60">
        <f>Formato!U59</f>
        <v>0</v>
      </c>
      <c r="X55" s="60">
        <f>Formato!V59</f>
        <v>0</v>
      </c>
      <c r="Y55" s="60">
        <f>Formato!W59</f>
        <v>0</v>
      </c>
      <c r="Z55" s="60">
        <f>Formato!X59</f>
        <v>24300</v>
      </c>
      <c r="AA55" s="60">
        <f>Formato!Y59</f>
        <v>0</v>
      </c>
      <c r="AB55" s="61">
        <v>0</v>
      </c>
    </row>
    <row r="56" spans="1:28" x14ac:dyDescent="0.25">
      <c r="A56" s="56">
        <f>Formato!A60</f>
        <v>55</v>
      </c>
      <c r="B56" s="56">
        <f>Formato!B60</f>
        <v>2965</v>
      </c>
      <c r="C56" s="56" t="str">
        <f>Formato!C60</f>
        <v>FC2965</v>
      </c>
      <c r="D56" s="56">
        <f>Formato!F60</f>
        <v>32862</v>
      </c>
      <c r="E56" s="56" t="str">
        <f>Formato!G60</f>
        <v xml:space="preserve">ERIK DANIEL PARADA TORRES  </v>
      </c>
      <c r="F56" s="56" t="str">
        <f>Formato!H60</f>
        <v xml:space="preserve">CC 1233494734 </v>
      </c>
      <c r="G56" s="56">
        <f>Formato!I60</f>
        <v>193107</v>
      </c>
      <c r="H56" s="57">
        <f>Formato!J60</f>
        <v>42718</v>
      </c>
      <c r="I56" s="57">
        <f>Formato!K60</f>
        <v>42695</v>
      </c>
      <c r="J56" s="56">
        <f>Formato!L60</f>
        <v>2563781</v>
      </c>
      <c r="K56" s="56">
        <f>Formato!M60</f>
        <v>2563781</v>
      </c>
      <c r="L56" s="56">
        <f>Formato!N60</f>
        <v>1525422</v>
      </c>
      <c r="M56" s="56" t="str">
        <f>Formato!O60</f>
        <v>Objeción causal prescripción ...........| (Codigo Proc) : 21102 (Nombre Proc) : BRAZO, PIERNA, RODILLA, FÉMUR, HOMBRO, OMOPLATO (Tipo Glosa April) :Soportes Médicos (Observacion Glosa) : SE DESCUENTA EL 25% POR NO APORTAR LECTURA DE RX POR PARTE DEL MEDICO RADIOLOGO CON FIRMA Y SELLO DEL PROFESIONAL||| (Codigo Proc) : 21706 (Nombre Proc) : SENOS PARANASALES O RINOFARINGE (INCLUYE CORTES AXIALES Y CORONALES) (Tipo Glosa April) :Pert. médica (Observacion Glosa) :  NO SE RECONOCE  21706, NO PERTINENTE, SIN ESTUDIO DE LESIÓN OSEA PREVIA QUE AMERITE TOMA DE TAC.  ||| (Codigo Proc) : 21708 (Nombre Proc) : COLUMNA CERVICAL, DORSAL O LUMBAR (HASTA TRES ESPACIOS) (Tipo Glosa April) :Pert. médica (Observacion Glosa) :  NO SE RECONOCE 21708 NO PERTINENTE, SIN ESTUDIO DE LESIÓN OSEA PREVIA QUE AMERITE TOMA DE TAC.  ||| (Codigo Proc) : 21709 (Nombre Proc) : COLUMNA CERVICAL, DORSAL O LUMBAR (ESPACIO ADICIONAL) (Tipo Glosa April) :Pert. médica (Observacion Glosa) :  NO SE RECONOCE 21709 NO PERTINENTE, SIN ESTUDIO DE LESIÓN OSEA PREVIA QUE AMERITE TOMA DE TAC.  ||| (Codigo Proc) : 77701 (Nombre Proc) : MEDICAMENTOS (Tipo Glosa April) :Varios (Observacion Glosa) : NO SE RECONOCE EQUIMOSYN, NO PERTINENTE, YA ESTA EN TRATAMIENTO CON SCARE CREMA, ADEMÁS PRODUCTO SIN REGISTRO INVIMA SEGÚN PAGINA DE INVIMA. ||| (Codigo Proc) : 21706 (Nombre Proc) : SENOS PARANASALES O RINOFARINGE (INCLUYE CORTES AXIALES Y CORONALES) (Tipo Glosa April) :Pert. médica (Observacion Glosa) : SE RATIFICA GLOSA, NO PERTINENTE, SIN ESTUDIO DE LESIÓN OSEA PREVIA QUE AMERITE TOMA DE TAC. ||| (Codigo Proc) : 21708 (Nombre Proc) : COLUMNA CERVICAL, DORSAL O LUMBAR (HASTA TRES ESPACIOS) (Tipo Glosa April) :Pert. médica (Observacion Glosa) : SE RATIFICA GLOSA, NO PERTINENTE, SIN ESTUDIO DE LESIÓN OSEA PREVIA QUE AMERITE TOMA DE TAC. ||| (Codigo Proc) : 21709 (Nombre Proc) : COLUMNA CERVICAL, DORSAL O LUMBAR (ESPACIO ADICIONAL) (Tipo Glosa April) :Pert. médica (Observacion Glosa) : SE RATIFICA GLOSA, NO PERTINENTE, SIN ESTUDIO DE LESIÓN OSEA PREVIA QUE AMERITE TOMA DE TAC. ||| (Codigo Proc) : 77701 (Nombre Proc) : MEDICAMENTOS (Tipo Glosa April) :Pert. médica (Observacion Glosa) : SE RATIFICA GLOSA POR EQUIMOSYN, NO PERTINENTE, YA ESTA EN TRATAMIENTO CON SCARE CREMA, ADEMÁS PRODUCTO SIN REGISTRO INVIMA SEGÚN PAGINA DE INVIMA.||</v>
      </c>
      <c r="N56" s="56" t="e">
        <f>Formato!#REF!</f>
        <v>#REF!</v>
      </c>
      <c r="O56" s="58" t="e">
        <f>VLOOKUP($N56,Hoja1!$C$2:$D$20,2,0)</f>
        <v>#REF!</v>
      </c>
      <c r="P56" s="58" t="e">
        <f>Formato!#REF!</f>
        <v>#REF!</v>
      </c>
      <c r="Q56" s="58" t="e">
        <f>Formato!#REF!</f>
        <v>#REF!</v>
      </c>
      <c r="R56" s="59" t="str">
        <f>Formato!P60</f>
        <v>25/01/2017-31/08/2017</v>
      </c>
      <c r="S56" s="60">
        <f>Formato!Q60</f>
        <v>1090681</v>
      </c>
      <c r="T56" s="58">
        <f>Formato!R60</f>
        <v>0</v>
      </c>
      <c r="U56" s="58">
        <f>Formato!S60</f>
        <v>0</v>
      </c>
      <c r="V56" s="58" t="str">
        <f>Formato!T60</f>
        <v>800214173/800239299</v>
      </c>
      <c r="W56" s="60">
        <f>Formato!U60</f>
        <v>0</v>
      </c>
      <c r="X56" s="60">
        <f>Formato!V60</f>
        <v>0</v>
      </c>
      <c r="Y56" s="60">
        <f>Formato!W60</f>
        <v>0</v>
      </c>
      <c r="Z56" s="60">
        <f>Formato!X60</f>
        <v>1473100</v>
      </c>
      <c r="AA56" s="60">
        <f>Formato!Y60</f>
        <v>0</v>
      </c>
      <c r="AB56" s="61">
        <v>0</v>
      </c>
    </row>
    <row r="57" spans="1:28" x14ac:dyDescent="0.25">
      <c r="A57" s="56">
        <f>Formato!A61</f>
        <v>56</v>
      </c>
      <c r="B57" s="56">
        <f>Formato!B61</f>
        <v>1830</v>
      </c>
      <c r="C57" s="56" t="str">
        <f>Formato!C61</f>
        <v>FC1830</v>
      </c>
      <c r="D57" s="56">
        <f>Formato!F61</f>
        <v>32864</v>
      </c>
      <c r="E57" s="56" t="str">
        <f>Formato!G61</f>
        <v xml:space="preserve">JHOJAN MIGUEL CHAVEZ MAZUERA  </v>
      </c>
      <c r="F57" s="56" t="str">
        <f>Formato!H61</f>
        <v xml:space="preserve">CC 6134602 </v>
      </c>
      <c r="G57" s="56">
        <f>Formato!I61</f>
        <v>193140</v>
      </c>
      <c r="H57" s="57">
        <f>Formato!J61</f>
        <v>42718</v>
      </c>
      <c r="I57" s="57">
        <f>Formato!K61</f>
        <v>42661</v>
      </c>
      <c r="J57" s="56">
        <f>Formato!L61</f>
        <v>18391460</v>
      </c>
      <c r="K57" s="56">
        <f>Formato!M61</f>
        <v>18391460</v>
      </c>
      <c r="L57" s="56">
        <f>Formato!N61</f>
        <v>18391460</v>
      </c>
      <c r="M57" s="56" t="str">
        <f>Formato!O61</f>
        <v>Objeción causal prescripción ...........| (Codigo Proc) : 77709 (Nombre Proc) : GASTOS MEDICOS (Tipo Glosa April) :Documentos incompletos (Observacion Glosa) : DOCUMENTOS INCOMPLETOS||| (Codigo Proc) : 77709 (Nombre Proc) : GASTOS MEDICOS (Tipo Glosa April) :Documentos incompletos (Observacion Glosa) : DOCUMENTOS INCOMPLETOS||</v>
      </c>
      <c r="N57" s="56" t="e">
        <f>Formato!#REF!</f>
        <v>#REF!</v>
      </c>
      <c r="O57" s="58" t="e">
        <f>VLOOKUP($N57,Hoja1!$C$2:$D$20,2,0)</f>
        <v>#REF!</v>
      </c>
      <c r="P57" s="58" t="e">
        <f>Formato!#REF!</f>
        <v>#REF!</v>
      </c>
      <c r="Q57" s="58" t="e">
        <f>Formato!#REF!</f>
        <v>#REF!</v>
      </c>
      <c r="R57" s="59" t="str">
        <f>Formato!P61</f>
        <v/>
      </c>
      <c r="S57" s="60">
        <f>Formato!Q61</f>
        <v>0</v>
      </c>
      <c r="T57" s="58">
        <f>Formato!R61</f>
        <v>0</v>
      </c>
      <c r="U57" s="58">
        <f>Formato!S61</f>
        <v>0</v>
      </c>
      <c r="V57" s="58">
        <f>Formato!T61</f>
        <v>0</v>
      </c>
      <c r="W57" s="60">
        <f>Formato!U61</f>
        <v>0</v>
      </c>
      <c r="X57" s="60">
        <f>Formato!V61</f>
        <v>0</v>
      </c>
      <c r="Y57" s="60">
        <f>Formato!W61</f>
        <v>0</v>
      </c>
      <c r="Z57" s="60">
        <f>Formato!X61</f>
        <v>18391460</v>
      </c>
      <c r="AA57" s="60">
        <f>Formato!Y61</f>
        <v>0</v>
      </c>
      <c r="AB57" s="61">
        <v>0</v>
      </c>
    </row>
    <row r="58" spans="1:28" x14ac:dyDescent="0.25">
      <c r="A58" s="56">
        <f>Formato!A62</f>
        <v>57</v>
      </c>
      <c r="B58" s="56">
        <f>Formato!B62</f>
        <v>6258</v>
      </c>
      <c r="C58" s="56" t="str">
        <f>Formato!C62</f>
        <v>FC6258</v>
      </c>
      <c r="D58" s="56">
        <f>Formato!F62</f>
        <v>32419</v>
      </c>
      <c r="E58" s="56" t="str">
        <f>Formato!G62</f>
        <v xml:space="preserve">ROSA ANGELICA ZAPATA TRUJILLO  </v>
      </c>
      <c r="F58" s="56" t="str">
        <f>Formato!H62</f>
        <v xml:space="preserve">TI 98092763498 </v>
      </c>
      <c r="G58" s="56">
        <f>Formato!I62</f>
        <v>116313</v>
      </c>
      <c r="H58" s="57">
        <f>Formato!J62</f>
        <v>42759</v>
      </c>
      <c r="I58" s="57">
        <f>Formato!K62</f>
        <v>42730</v>
      </c>
      <c r="J58" s="56">
        <f>Formato!L62</f>
        <v>790600</v>
      </c>
      <c r="K58" s="56">
        <f>Formato!M62</f>
        <v>790600</v>
      </c>
      <c r="L58" s="56">
        <f>Formato!N62</f>
        <v>790600</v>
      </c>
      <c r="M58" s="56" t="str">
        <f>Formato!O62</f>
        <v>Objeción causal prescripción ...........| (Codigo Proc) : 77709 (Nombre Proc) : GASTOS MEDICOS (Tipo Glosa April) :Pertinencia Medica (Observacion Glosa) : SE OBJETA LA TOTALIDAD DE LA CUENTA RESONANCIA DE CADERA IZQUIERDA, DE ACUERDO CON HISTORIA CLINICA INICIAL DE URGENCIAS NO PRESENTA LESIONES TRAUMATICAS AGUDAS A ESTE NIVEL QUE AMERITEN ESTUDIO||| (Codigo Proc) : 77709 (Nombre Proc) : GASTOS MEDICOS (Tipo Glosa April) :Pertinencia Medica (Observacion Glosa) : SE OBJETA LA TOTALIDAD DE LA CUENTA RESONANCIA DE CADERA IZQUIERDA, DE ACUERDO CON HISTORIA CLINICA INICIAL DE URGENCIAS NO PRESENTA LESIONES TRAUMATICAS AGUDAS A ESTE NIVEL QUE AMERITEN ESTUDIO||</v>
      </c>
      <c r="N58" s="56" t="e">
        <f>Formato!#REF!</f>
        <v>#REF!</v>
      </c>
      <c r="O58" s="58" t="e">
        <f>VLOOKUP($N58,Hoja1!$C$2:$D$20,2,0)</f>
        <v>#REF!</v>
      </c>
      <c r="P58" s="58" t="e">
        <f>Formato!#REF!</f>
        <v>#REF!</v>
      </c>
      <c r="Q58" s="58" t="e">
        <f>Formato!#REF!</f>
        <v>#REF!</v>
      </c>
      <c r="R58" s="59" t="str">
        <f>Formato!P62</f>
        <v/>
      </c>
      <c r="S58" s="60">
        <f>Formato!Q62</f>
        <v>0</v>
      </c>
      <c r="T58" s="58">
        <f>Formato!R62</f>
        <v>0</v>
      </c>
      <c r="U58" s="58">
        <f>Formato!S62</f>
        <v>0</v>
      </c>
      <c r="V58" s="58">
        <f>Formato!T62</f>
        <v>0</v>
      </c>
      <c r="W58" s="60">
        <f>Formato!U62</f>
        <v>0</v>
      </c>
      <c r="X58" s="60">
        <f>Formato!V62</f>
        <v>0</v>
      </c>
      <c r="Y58" s="60">
        <f>Formato!W62</f>
        <v>0</v>
      </c>
      <c r="Z58" s="60">
        <f>Formato!X62</f>
        <v>790600</v>
      </c>
      <c r="AA58" s="60">
        <f>Formato!Y62</f>
        <v>0</v>
      </c>
      <c r="AB58" s="61">
        <v>0</v>
      </c>
    </row>
    <row r="59" spans="1:28" x14ac:dyDescent="0.25">
      <c r="A59" s="56">
        <f>Formato!A63</f>
        <v>58</v>
      </c>
      <c r="B59" s="56">
        <f>Formato!B63</f>
        <v>15484</v>
      </c>
      <c r="C59" s="56" t="str">
        <f>Formato!C63</f>
        <v>FC15484</v>
      </c>
      <c r="D59" s="56">
        <f>Formato!F63</f>
        <v>30293</v>
      </c>
      <c r="E59" s="56" t="str">
        <f>Formato!G63</f>
        <v>ARIAS QUINTERO JUAN MANUEL</v>
      </c>
      <c r="F59" s="56" t="str">
        <f>Formato!H63</f>
        <v xml:space="preserve">CC 1107091761 </v>
      </c>
      <c r="G59" s="56">
        <f>Formato!I63</f>
        <v>226120</v>
      </c>
      <c r="H59" s="57">
        <f>Formato!J63</f>
        <v>42982</v>
      </c>
      <c r="I59" s="57">
        <f>Formato!K63</f>
        <v>42835</v>
      </c>
      <c r="J59" s="56">
        <f>Formato!L63</f>
        <v>48400</v>
      </c>
      <c r="K59" s="56">
        <f>Formato!M63</f>
        <v>48400</v>
      </c>
      <c r="L59" s="56">
        <f>Formato!N63</f>
        <v>48400</v>
      </c>
      <c r="M59" s="56" t="str">
        <f>Formato!O63</f>
        <v>Objeción causal prescripción ...........Respuesta Glosa: ocediel - 28/04/2021| Se reitera objeción DOCUMENTOS INCOMPLETOS, adicional reclamación con prescripción.||| (Codigo Proc) : 77709 (Nombre Proc) : GASTOS MEDICOS (Tipo Glosa April) :Documentos incompletos (Observacion Glosa) : DOCUMENTOS INCOMPLETOS||Respuesta Glosa: ocediel - 28/04/2021| Se reitera objeción DOCUMENTOS INCOMPLETOS, adicional reclamación con prescripción.||Respuesta Glosa: ywilches - 07/03/2021| Se reitera objeción DOCUMENTOS INCOMPLETOS||</v>
      </c>
      <c r="N59" s="56" t="e">
        <f>Formato!#REF!</f>
        <v>#REF!</v>
      </c>
      <c r="O59" s="58" t="e">
        <f>VLOOKUP($N59,Hoja1!$C$2:$D$20,2,0)</f>
        <v>#REF!</v>
      </c>
      <c r="P59" s="58" t="e">
        <f>Formato!#REF!</f>
        <v>#REF!</v>
      </c>
      <c r="Q59" s="58" t="e">
        <f>Formato!#REF!</f>
        <v>#REF!</v>
      </c>
      <c r="R59" s="59" t="str">
        <f>Formato!P63</f>
        <v/>
      </c>
      <c r="S59" s="60">
        <f>Formato!Q63</f>
        <v>0</v>
      </c>
      <c r="T59" s="58">
        <f>Formato!R63</f>
        <v>0</v>
      </c>
      <c r="U59" s="58">
        <f>Formato!S63</f>
        <v>0</v>
      </c>
      <c r="V59" s="58">
        <f>Formato!T63</f>
        <v>0</v>
      </c>
      <c r="W59" s="60">
        <f>Formato!U63</f>
        <v>0</v>
      </c>
      <c r="X59" s="60">
        <f>Formato!V63</f>
        <v>0</v>
      </c>
      <c r="Y59" s="60">
        <f>Formato!W63</f>
        <v>0</v>
      </c>
      <c r="Z59" s="60">
        <f>Formato!X63</f>
        <v>48400</v>
      </c>
      <c r="AA59" s="60">
        <f>Formato!Y63</f>
        <v>0</v>
      </c>
      <c r="AB59" s="61">
        <v>0</v>
      </c>
    </row>
    <row r="60" spans="1:28" x14ac:dyDescent="0.25">
      <c r="A60" s="56">
        <f>Formato!A64</f>
        <v>59</v>
      </c>
      <c r="B60" s="56">
        <f>Formato!B64</f>
        <v>20567</v>
      </c>
      <c r="C60" s="56" t="str">
        <f>Formato!C64</f>
        <v>FC20567</v>
      </c>
      <c r="D60" s="56">
        <f>Formato!F64</f>
        <v>30286</v>
      </c>
      <c r="E60" s="56" t="str">
        <f>Formato!G64</f>
        <v>CASSO FINDO JESUS ALBERTO</v>
      </c>
      <c r="F60" s="56" t="str">
        <f>Formato!H64</f>
        <v xml:space="preserve">CC 10494180 </v>
      </c>
      <c r="G60" s="56">
        <f>Formato!I64</f>
        <v>226077</v>
      </c>
      <c r="H60" s="57">
        <f>Formato!J64</f>
        <v>42949</v>
      </c>
      <c r="I60" s="57">
        <f>Formato!K64</f>
        <v>42885</v>
      </c>
      <c r="J60" s="56">
        <f>Formato!L64</f>
        <v>1749166</v>
      </c>
      <c r="K60" s="56">
        <f>Formato!M64</f>
        <v>1749166</v>
      </c>
      <c r="L60" s="56">
        <f>Formato!N64</f>
        <v>1749166</v>
      </c>
      <c r="M60" s="56" t="str">
        <f>Formato!O64</f>
        <v>Objeción causal prescripción ...........Respuesta Glosa: ywilches - 01/06/2022| Se reitera objeción de glosa ,no hay cambio de opinión en esta revisión .Además se informa de la preescripción de términos superior a dos años||| (Codigo Proc) : 77709 (Nombre Proc) : GASTOS MEDICOS (Tipo Glosa April) :No cubierto SOAT (Observacion Glosa) : SE OBJETA POR NO CUBIERTO SOAT,TENIENDO EN CUENTA AUDITORIA INTERNA REALIZADA POR LA ASEGURADORA EN LA CUAL SE CONFIRMA QUE EL VEHÍCULO DE PLACAS QQF51A NO ESTUVO INVOLUCRADO, QUE EL CASO EN REFERENCIA HACE PARTE DE UNA PÓLIZA PRESTADA ||Respuesta Glosa: axmoreno - 11/03/2021| Se sostiene objecion de glosa ,no hay cambio de opinion en esta revisión .Además se informa de la preescripción de términos superior a dos años||Respuesta Glosa: ywilches - 01/06/2022| Se reitera objeción de glosa ,no hay cambio de opinión en esta revisión .Además se informa de la preescripción de términos superior a dos años||Respuesta Glosa: ywilches - 04/04/2022| Se reitera objeción de glosa ,no hay cambio de opinión en esta revisión .Además se informa de la preescripción de términos superior a dos años||Respuesta Glosa: ywilches - 11/05/2022|  Se reitera objeción de glosa ,no hay cambio de opinión en esta revisión .Además se informa de la preescripción de términos superior a dos años||</v>
      </c>
      <c r="N60" s="56" t="e">
        <f>Formato!#REF!</f>
        <v>#REF!</v>
      </c>
      <c r="O60" s="58" t="e">
        <f>VLOOKUP($N60,Hoja1!$C$2:$D$20,2,0)</f>
        <v>#REF!</v>
      </c>
      <c r="P60" s="58" t="e">
        <f>Formato!#REF!</f>
        <v>#REF!</v>
      </c>
      <c r="Q60" s="58" t="e">
        <f>Formato!#REF!</f>
        <v>#REF!</v>
      </c>
      <c r="R60" s="59" t="str">
        <f>Formato!P64</f>
        <v/>
      </c>
      <c r="S60" s="60">
        <f>Formato!Q64</f>
        <v>0</v>
      </c>
      <c r="T60" s="58">
        <f>Formato!R64</f>
        <v>0</v>
      </c>
      <c r="U60" s="58">
        <f>Formato!S64</f>
        <v>0</v>
      </c>
      <c r="V60" s="58">
        <f>Formato!T64</f>
        <v>0</v>
      </c>
      <c r="W60" s="60">
        <f>Formato!U64</f>
        <v>0</v>
      </c>
      <c r="X60" s="60">
        <f>Formato!V64</f>
        <v>0</v>
      </c>
      <c r="Y60" s="60">
        <f>Formato!W64</f>
        <v>0</v>
      </c>
      <c r="Z60" s="60">
        <f>Formato!X64</f>
        <v>1749166</v>
      </c>
      <c r="AA60" s="60">
        <f>Formato!Y64</f>
        <v>0</v>
      </c>
      <c r="AB60" s="61">
        <v>0</v>
      </c>
    </row>
    <row r="61" spans="1:28" x14ac:dyDescent="0.25">
      <c r="A61" s="56">
        <f>Formato!A65</f>
        <v>60</v>
      </c>
      <c r="B61" s="56">
        <f>Formato!B65</f>
        <v>17450</v>
      </c>
      <c r="C61" s="56" t="str">
        <f>Formato!C65</f>
        <v>FC17450</v>
      </c>
      <c r="D61" s="56">
        <f>Formato!F65</f>
        <v>30275</v>
      </c>
      <c r="E61" s="56" t="str">
        <f>Formato!G65</f>
        <v xml:space="preserve">ELMER ALEXIS GRISALES ZAPATA  </v>
      </c>
      <c r="F61" s="56" t="str">
        <f>Formato!H65</f>
        <v xml:space="preserve">CC 1112477430 </v>
      </c>
      <c r="G61" s="56">
        <f>Formato!I65</f>
        <v>304355</v>
      </c>
      <c r="H61" s="57">
        <f>Formato!J65</f>
        <v>42982</v>
      </c>
      <c r="I61" s="57">
        <f>Formato!K65</f>
        <v>42818</v>
      </c>
      <c r="J61" s="56">
        <f>Formato!L65</f>
        <v>18132492</v>
      </c>
      <c r="K61" s="56">
        <f>Formato!M65</f>
        <v>18132492</v>
      </c>
      <c r="L61" s="56">
        <f>Formato!N65</f>
        <v>1676782</v>
      </c>
      <c r="M61" s="56" t="str">
        <f>Formato!O65</f>
        <v>Objeción causal prescripción ...........| (Codigo Proc) : 14163 (Nombre Proc) : REDUCCIÓN ABIERTA FRACTURA FALANGES MANO (UNA A DOS) (Tipo Glosa April) :Pert. médica (Observacion Glosa) : NO SE RECONOCE 14163 INHERENTE A APLICACIÓN DE TUTOR.||| (Codigo Proc) : 14173 (Nombre Proc) : REDUCCIÓN ABIERTA LUXACIÓN METACARPOFALÁNGICA  (UNA A DOS) (Tipo Glosa April) :Pert. médica (Observacion Glosa) : NO SE RECONOCE 14173 NO PERTINENTE DE ACUERDO A REPORTE DE IMÁGENES, ADEMÁS SE REALIZÓ APLICACIÓN DE TUTOR Y ESTARÍA INCLUÍDO EN ESTE PROCEDIMIENTO. ||| (Codigo Proc) : 14303 (Nombre Proc) : CAPSULOTOMÍA INTERFALÁNGICAS (UNA A DOS) (Tipo Glosa April) :Tarifa SOAT (Observacion Glosa) : NO SE RECONOCE 14303 NO PERTINENTE YA QUE CORRESPONDE A VÍA DE ACCESO NO FACTURABLE (ARTÍCULO 68 DECRETO 2423).||| (Codigo Proc) : 39107 (Nombre Proc) : SERVICIOS PROFESIONALES DEL ANESTESIÓLOGO GRUPO 09 (Tipo Glosa April) :Tarifa SOAT (Observacion Glosa) : NO SE RECONOCE 14303 NO PERTINENTE YA QUE CORRESPONDE A VÍA DE ACCESO NO FACTURABLE (ARTÍCULO 68 DECRETO 2423).||| (Codigo Proc) : 39108 (Nombre Proc) : SERVICIOS PROFESIONALES DEL ANESTESIÓLOGO GRUPO 10 (Tipo Glosa April) :Pert. médica (Observacion Glosa) : NO SE RECONOCE 14163 INHERENTE A APLICACIÓN DE TUTOR.||| (Codigo Proc) : 39120 (Nombre Proc) : SERVICIOS PROFESIONALES DE AYUDANTÍA QUIRÚRGICA GRUPO  09 (Tipo Glosa April) :Tarifa SOAT (Observacion Glosa) : NO SE RECONOCE 14303 NO PERTINENTE YA QUE CORRESPONDE A VÍA DE ACCESO NO FACTURABLE (ARTÍCULO 68 DECRETO 2423).||| (Codigo Proc) : 39121 (Nombre Proc) : SERVICIOS PROFESIONALES DE AYUDANTÍA QUIRÚRGICA GRUPO  10 (Tipo Glosa April) :Pert. médica (Observacion Glosa) : NO SE RECONOCE 14163 INHERENTE A APLICACIÓN DE TUTOR.||| (Codigo Proc) : 77701 (Nombre Proc) : MEDICAMENTOS (Tipo Glosa April) :Varios (Observacion Glosa) : ||</v>
      </c>
      <c r="N61" s="56" t="e">
        <f>Formato!#REF!</f>
        <v>#REF!</v>
      </c>
      <c r="O61" s="58" t="e">
        <f>VLOOKUP($N61,Hoja1!$C$2:$D$20,2,0)</f>
        <v>#REF!</v>
      </c>
      <c r="P61" s="58" t="e">
        <f>Formato!#REF!</f>
        <v>#REF!</v>
      </c>
      <c r="Q61" s="58" t="e">
        <f>Formato!#REF!</f>
        <v>#REF!</v>
      </c>
      <c r="R61" s="59">
        <f>Formato!P65</f>
        <v>43005</v>
      </c>
      <c r="S61" s="60">
        <f>Formato!Q65</f>
        <v>16455710</v>
      </c>
      <c r="T61" s="58">
        <f>Formato!R65</f>
        <v>0</v>
      </c>
      <c r="U61" s="58">
        <f>Formato!S65</f>
        <v>0</v>
      </c>
      <c r="V61" s="58">
        <f>Formato!T65</f>
        <v>800243788</v>
      </c>
      <c r="W61" s="60">
        <f>Formato!U65</f>
        <v>0</v>
      </c>
      <c r="X61" s="60">
        <f>Formato!V65</f>
        <v>0</v>
      </c>
      <c r="Y61" s="60">
        <f>Formato!W65</f>
        <v>0</v>
      </c>
      <c r="Z61" s="60">
        <f>Formato!X65</f>
        <v>1676782</v>
      </c>
      <c r="AA61" s="60">
        <f>Formato!Y65</f>
        <v>0</v>
      </c>
      <c r="AB61" s="61">
        <v>0</v>
      </c>
    </row>
    <row r="62" spans="1:28" x14ac:dyDescent="0.25">
      <c r="A62" s="56">
        <f>Formato!A66</f>
        <v>61</v>
      </c>
      <c r="B62" s="56">
        <f>Formato!B66</f>
        <v>21067</v>
      </c>
      <c r="C62" s="56" t="str">
        <f>Formato!C66</f>
        <v>FC21067</v>
      </c>
      <c r="D62" s="56">
        <f>Formato!F66</f>
        <v>33250</v>
      </c>
      <c r="E62" s="56" t="str">
        <f>Formato!G66</f>
        <v xml:space="preserve">CARLOS ANDRES GONZALEZ ZULUAGA  </v>
      </c>
      <c r="F62" s="56" t="str">
        <f>Formato!H66</f>
        <v xml:space="preserve">CC 16929492 </v>
      </c>
      <c r="G62" s="56">
        <f>Formato!I66</f>
        <v>304375</v>
      </c>
      <c r="H62" s="57">
        <f>Formato!J66</f>
        <v>43010</v>
      </c>
      <c r="I62" s="57">
        <f>Formato!K66</f>
        <v>42871</v>
      </c>
      <c r="J62" s="56">
        <f>Formato!L66</f>
        <v>4643152</v>
      </c>
      <c r="K62" s="56">
        <f>Formato!M66</f>
        <v>4643152</v>
      </c>
      <c r="L62" s="56">
        <f>Formato!N66</f>
        <v>1844725</v>
      </c>
      <c r="M62" s="56" t="str">
        <f>Formato!O66</f>
        <v>Objeción causal prescripción ...........| (Codigo Proc) : 13401 (Nombre Proc) : DRENAJE, CURETAJE, SECUESTRECTOMÍA, DE RÓTULA (Tipo Glosa April) :Pert. médica (Observacion Glosa) : NO SE RECONOCE  13401, NO PERTINENTE, EN LAVADO INICIAL NO SE DESCRIBE EXPOSICION OSEA Y EN RADIOGRAFIA TAMPOCO EXISTEN, LO DESCRITO ES INHERENTE A DESBRIDAMIENTO FACTURADO ||| (Codigo Proc) : 15142 (Nombre Proc) : COLGAJO MUSCULAR, MIOCUTÁNEO Y FASCIOCUTÁNEO (Tipo Glosa April) :Pert. médica (Observacion Glosa) : NO SE RECONOCE 15142, NO SE RECONOCE DERECHOS DE SALA NI MATERIALES PARA ESTE PROCEDIMIENTO REALIZADO POR MISMA VIA  Y MISMO CIRUJANO ||| (Codigo Proc) : 19319 (Nombre Proc) : CULTIVOS ESPECIALES PARA MICROORGANISMOS (Tipo Glosa April) :Pert. médica (Observacion Glosa) : NO SE RECONOCE 19319, NO EVIDENCIO SIGNOS CLINICOS DE SIRS QUE JUSTIFIQUEN SU TOMA ||| (Codigo Proc) : 39102 (Nombre Proc) : SERVICIOS PROFESIONALES DEL ANESTESIÓLOGO GRUPO 04 (Tipo Glosa April) :Pert. médica (Observacion Glosa) : NO SE RECONOCE  13401, NO PERTINENTE, EN LAVADO INICIAL NO SE DESCRIBE EXPOSICION OSEA Y EN RADIOGRAFIA TAMPOCO EXISTEN, LO DESCRITO ES INHERENTE A DESBRIDAMIENTO FACTURADO ||| (Codigo Proc) : 39111 (Nombre Proc) : SERVICIOS PROFESIONALES DEL ANESTESIÓLOGO GRUPO 13 (Tipo Glosa April) :Pert. médica (Observacion Glosa) : NO SE RECONOCE 15142, NO SE RECONOCE DERECHOS DE SALA NI MATERIALES PARA ESTE PROCEDIMIENTO REALIZADO POR MISMA VIA  Y MISMO CIRUJANO ||| (Codigo Proc) : 39124 (Nombre Proc) : SERVICIOS PROFESIONALES DE AYUDANTÍA QUIRÚRGICA GRUPO  13 (Tipo Glosa April) :Pert. médica (Observacion Glosa) : NO SE RECONOCE 15142, NO SE RECONOCE DERECHOS DE SALA NI MATERIALES PARA ESTE PROCEDIMIENTO REALIZADO POR MISMA VIA  Y MISMO CIRUJANO ||| (Codigo Proc) : 39215 (Nombre Proc) : DERECHOS DE SALA DE CIRUGÍA GRUPO  13 (Tipo Glosa April) :Pert. médica (Observacion Glosa) : NO SE RECONOCE 15142, NO SE RECONOCE DERECHOS DE SALA NI MATERIALES PARA ESTE PROCEDIMIENTO REALIZADO POR MISMA VIA  Y MISMO CIRUJANO ||| (Codigo Proc) : 39304 (Nombre Proc) : MATERIALES DE SUTURA,CURACIÓN, MEDICAMENTOS Y SOLUCIONES, OXÍGENO, AGENTES Y GASES ANESTÉSICOS GRUPOS  10 - 11 - 12 - 13 (Tipo Glosa April) :Pert. médica (Observacion Glosa) : NO SE RECONOCE 15142, NO SE RECONOCE DERECHOS DE SALA NI MATERIALES PARA ESTE PROCEDIMIENTO REALIZADO POR MISMA VIA  Y MISMO CIRUJANO ||| (Codigo Proc) : 77702 (Nombre Proc) : SUMINISTROS (Tipo Glosa April) :Tarifa SOAT (Observacion Glosa) : NO SE RECONOCE 2 BURETROL NO PERTINENTES PARA ESTANCIA FACTURADA -NO SE RECONOCE VENDA ELASTICA 5X5 NO FACTURABLE, INCLUIDA EN DERECHO DE SALA DE CURACIONES - ART 54 DECRETO 2423/96 ||</v>
      </c>
      <c r="N62" s="56" t="e">
        <f>Formato!#REF!</f>
        <v>#REF!</v>
      </c>
      <c r="O62" s="58" t="e">
        <f>VLOOKUP($N62,Hoja1!$C$2:$D$20,2,0)</f>
        <v>#REF!</v>
      </c>
      <c r="P62" s="58" t="e">
        <f>Formato!#REF!</f>
        <v>#REF!</v>
      </c>
      <c r="Q62" s="58" t="e">
        <f>Formato!#REF!</f>
        <v>#REF!</v>
      </c>
      <c r="R62" s="59">
        <f>Formato!P66</f>
        <v>43041</v>
      </c>
      <c r="S62" s="60">
        <f>Formato!Q66</f>
        <v>2798427</v>
      </c>
      <c r="T62" s="58">
        <f>Formato!R66</f>
        <v>0</v>
      </c>
      <c r="U62" s="58">
        <f>Formato!S66</f>
        <v>0</v>
      </c>
      <c r="V62" s="58">
        <f>Formato!T66</f>
        <v>800246930</v>
      </c>
      <c r="W62" s="60">
        <f>Formato!U66</f>
        <v>0</v>
      </c>
      <c r="X62" s="60">
        <f>Formato!V66</f>
        <v>0</v>
      </c>
      <c r="Y62" s="60">
        <f>Formato!W66</f>
        <v>0</v>
      </c>
      <c r="Z62" s="60">
        <f>Formato!X66</f>
        <v>1844725</v>
      </c>
      <c r="AA62" s="60">
        <f>Formato!Y66</f>
        <v>0</v>
      </c>
      <c r="AB62" s="61">
        <v>0</v>
      </c>
    </row>
    <row r="63" spans="1:28" x14ac:dyDescent="0.25">
      <c r="A63" s="56">
        <f>Formato!A67</f>
        <v>62</v>
      </c>
      <c r="B63" s="56">
        <f>Formato!B67</f>
        <v>21920</v>
      </c>
      <c r="C63" s="56" t="str">
        <f>Formato!C67</f>
        <v>FC21920</v>
      </c>
      <c r="D63" s="56">
        <f>Formato!F67</f>
        <v>33085</v>
      </c>
      <c r="E63" s="56" t="str">
        <f>Formato!G67</f>
        <v xml:space="preserve">EDINSON  GONZALEZ VALENCIA  </v>
      </c>
      <c r="F63" s="56" t="str">
        <f>Formato!H67</f>
        <v xml:space="preserve">CC 14677845 </v>
      </c>
      <c r="G63" s="56">
        <f>Formato!I67</f>
        <v>334439</v>
      </c>
      <c r="H63" s="57">
        <f>Formato!J67</f>
        <v>43010</v>
      </c>
      <c r="I63" s="57">
        <f>Formato!K67</f>
        <v>42837</v>
      </c>
      <c r="J63" s="56">
        <f>Formato!L67</f>
        <v>7355700</v>
      </c>
      <c r="K63" s="56">
        <f>Formato!M67</f>
        <v>7355700</v>
      </c>
      <c r="L63" s="56">
        <f>Formato!N67</f>
        <v>1796172</v>
      </c>
      <c r="M63" s="56" t="str">
        <f>Formato!O67</f>
        <v>Objeción causal prescripción ...........| (Codigo Proc) : 13500 (Nombre Proc) : DRENAJE, CURETAJE, SECUESTRECTOMÍA, DE TIBIA O PERONÉ (Tipo Glosa April) :Pert. médica (Observacion Glosa) : NO SE RECONOCE 13500 NO PERTINENTE DE ACUERDO A LESIONES DESCRITAS, DONDE NO SE EVIDENCIA EXPOSICIÓN ÓSEA QUE SOPORTE LA REALIZACIÓN.  ||| (Codigo Proc) : 18236 (Nombre Proc) : SUTURA DE MENISCO, MEDIAL O LATERAL (Tipo Glosa April) :Pert. médica (Observacion Glosa) : NO SE RECONOCE 18236 Y SE HOMOLOGA A 13721 YA QUE PROCEDIMIENTO DESCRITO NO ES POR VÍA ARTROSCÓPICA.  ||| (Codigo Proc) : 21106 (Nombre Proc) : COMPARATIVAS DE LAS REGIONES ANTERIORES| AL  VALOR DE LA REGIÓN AGREGAR: (Tipo Glosa April) :Pert. médica (Observacion Glosa) : NO SE RECONOCE 21106 NO PERTINENTE DE ACUERDO A LESIONES OCASIONADAS POR EL ACCIDENTE.  ||| (Codigo Proc) : 39107 (Nombre Proc) : SERVICIOS PROFESIONALES DEL ANESTESIÓLOGO GRUPO 09 (Tipo Glosa April) :Pert. médica (Observacion Glosa) : NO SE RECONOCE 13500 NO PERTINENTE DE ACUERDO A LESIONES DESCRITAS, DONDE NO SE EVIDENCIA EXPOSICIÓN ÓSEA QUE SOPORTE LA REALIZACIÓN.  ||| (Codigo Proc) : 39110 (Nombre Proc) : SERVICIOS PROFESIONALES DEL ANESTESIÓLOGO GRUPO 12 (Tipo Glosa April) :Pert. médica (Observacion Glosa) : NO SE RECONOCE 18236 Y SE HOMOLOGA A 13721 YA QUE PROCEDIMIENTO DESCRITO NO ES POR VÍA ARTROSCÓPICA.  ||| (Codigo Proc) : 39120 (Nombre Proc) : SERVICIOS PROFESIONALES DE AYUDANTÍA QUIRÚRGICA GRUPO  09 (Tipo Glosa April) :Pert. médica (Observacion Glosa) : NO SE RECONOCE 13500 NO PERTINENTE DE ACUERDO A LESIONES DESCRITAS, DONDE NO SE EVIDENCIA EXPOSICIÓN ÓSEA QUE SOPORTE LA REALIZACIÓN.  ||| (Codigo Proc) : 39123 (Nombre Proc) : SERVICIOS PROFESIONALES DE AYUDANTÍA QUIRÚRGICA GRUPO  12 (Tipo Glosa April) :Pert. médica (Observacion Glosa) : NO SE RECONOCE 18236 Y SE HOMOLOGA A 13721 YA QUE PROCEDIMIENTO DESCRITO NO ES POR VÍA ARTROSCÓPICA.  ||| (Codigo Proc) : 39211 (Nombre Proc) : DERECHOS DE SALA DE CIRUGÍA GRUPO  09 (Tipo Glosa April) :Pert. médica (Observacion Glosa) : NO SE RECONOCE 13500 NO PERTINENTE DE ACUERDO A LESIONES DESCRITAS, DONDE NO SE EVIDENCIA EXPOSICIÓN ÓSEA QUE SOPORTE LA REALIZACIÓN.  ||| (Codigo Proc) : 39214 (Nombre Proc) : DERECHOS DE SALA DE CIRUGÍA GRUPO  12 (Tipo Glosa April) :Pert. médica (Observacion Glosa) : NO SE RECONOCE 18236 Y SE HOMOLOGA A 13721 YA QUE PROCEDIMIENTO DESCRITO NO ES POR VÍA ARTROSCÓPICA.  ||| (Codigo Proc) : 39303 (Nombre Proc) : MATERIALES DE SUTURA,CURACIÓN, MEDICAMENTOS Y SOLUCIONES, OXÍGENO, AGENTES Y GASES ANESTÉSICOS GRUPOS  07 - 08 - 09 (Tipo Glosa April) :Pert. médica (Observacion Glosa) : NO SE RECONOCE 13500 NO PERTINENTE DE ACUERDO A LESIONES DESCRITAS, DONDE NO SE EVIDENCIA EXPOSICIÓN ÓSEA QUE SOPORTE LA REALIZACIÓN.  ||| (Codigo Proc) : 39304 (Nombre Proc) : MATERIALES DE SUTURA,CURACIÓN, MEDICAMENTOS Y SOLUCIONES, OXÍGENO, AGENTES Y GASES ANESTÉSICOS GRUPOS  10 - 11 - 12 - 13 (Tipo Glosa April) :Pert. médica (Observacion Glosa) : NO SE RECONOCE 18236 Y SE HOMOLOGA A 13721 YA QUE PROCEDIMIENTO DESCRITO NO ES POR VÍA ARTROSCÓPICA.  ||| (Codigo Proc) : 77702 (Nombre Proc) : SUMINISTROS (Tipo Glosa April) :Tarifa SOAT (Observacion Glosa) : NO SE RECONOCEN VENDAS INCLUÍDAS EN MATERIALES DE SALA (ARTÍCULO 55 PARÁGRAFO 5). ||</v>
      </c>
      <c r="N63" s="56" t="e">
        <f>Formato!#REF!</f>
        <v>#REF!</v>
      </c>
      <c r="O63" s="58" t="e">
        <f>VLOOKUP($N63,Hoja1!$C$2:$D$20,2,0)</f>
        <v>#REF!</v>
      </c>
      <c r="P63" s="58" t="e">
        <f>Formato!#REF!</f>
        <v>#REF!</v>
      </c>
      <c r="Q63" s="58" t="e">
        <f>Formato!#REF!</f>
        <v>#REF!</v>
      </c>
      <c r="R63" s="59">
        <f>Formato!P67</f>
        <v>43041</v>
      </c>
      <c r="S63" s="60">
        <f>Formato!Q67</f>
        <v>5559528</v>
      </c>
      <c r="T63" s="58">
        <f>Formato!R67</f>
        <v>0</v>
      </c>
      <c r="U63" s="58">
        <f>Formato!S67</f>
        <v>0</v>
      </c>
      <c r="V63" s="58">
        <f>Formato!T67</f>
        <v>800246930</v>
      </c>
      <c r="W63" s="60">
        <f>Formato!U67</f>
        <v>0</v>
      </c>
      <c r="X63" s="60">
        <f>Formato!V67</f>
        <v>0</v>
      </c>
      <c r="Y63" s="60">
        <f>Formato!W67</f>
        <v>0</v>
      </c>
      <c r="Z63" s="60">
        <f>Formato!X67</f>
        <v>1796172</v>
      </c>
      <c r="AA63" s="60">
        <f>Formato!Y67</f>
        <v>0</v>
      </c>
      <c r="AB63" s="61">
        <v>0</v>
      </c>
    </row>
  </sheetData>
  <autoFilter ref="A1:AF1" xr:uid="{00000000-0009-0000-0000-000002000000}"/>
  <pageMargins left="0.21" right="0.19" top="0.19" bottom="1" header="0.18" footer="0"/>
  <pageSetup orientation="landscape"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2"/>
  <sheetViews>
    <sheetView zoomScale="85" zoomScaleNormal="85" workbookViewId="0">
      <selection activeCell="A11" sqref="A11"/>
    </sheetView>
  </sheetViews>
  <sheetFormatPr baseColWidth="10" defaultRowHeight="12.5" x14ac:dyDescent="0.25"/>
  <cols>
    <col min="1" max="1" width="47.81640625" bestFit="1" customWidth="1"/>
    <col min="2" max="2" width="14.81640625" bestFit="1" customWidth="1"/>
    <col min="3" max="3" width="14.1796875" bestFit="1" customWidth="1"/>
    <col min="4" max="4" width="19.453125" bestFit="1" customWidth="1"/>
    <col min="5" max="5" width="19.81640625" customWidth="1"/>
  </cols>
  <sheetData>
    <row r="1" spans="1:4" x14ac:dyDescent="0.25">
      <c r="A1" s="135" t="s">
        <v>73</v>
      </c>
      <c r="B1" s="135"/>
      <c r="C1" s="135"/>
      <c r="D1" s="135"/>
    </row>
    <row r="2" spans="1:4" x14ac:dyDescent="0.25">
      <c r="A2" s="135"/>
      <c r="B2" s="135"/>
      <c r="C2" s="135"/>
      <c r="D2" s="135"/>
    </row>
    <row r="3" spans="1:4" x14ac:dyDescent="0.25">
      <c r="A3" s="119" t="s">
        <v>83</v>
      </c>
      <c r="B3" s="120" t="s">
        <v>84</v>
      </c>
      <c r="C3" s="120" t="s">
        <v>178</v>
      </c>
      <c r="D3" s="120" t="s">
        <v>177</v>
      </c>
    </row>
    <row r="4" spans="1:4" x14ac:dyDescent="0.25">
      <c r="A4" s="118" t="s">
        <v>40</v>
      </c>
      <c r="B4" s="123">
        <v>62</v>
      </c>
      <c r="C4" s="124">
        <v>0</v>
      </c>
      <c r="D4" s="124">
        <v>108297943</v>
      </c>
    </row>
    <row r="5" spans="1:4" x14ac:dyDescent="0.25">
      <c r="A5" s="118" t="s">
        <v>53</v>
      </c>
      <c r="B5" s="123">
        <v>62</v>
      </c>
      <c r="C5" s="124">
        <v>0</v>
      </c>
      <c r="D5" s="124">
        <v>108297943</v>
      </c>
    </row>
    <row r="17" spans="1:5" x14ac:dyDescent="0.25">
      <c r="A17" s="135" t="s">
        <v>75</v>
      </c>
      <c r="B17" s="135"/>
      <c r="C17" s="135"/>
      <c r="D17" s="135"/>
    </row>
    <row r="18" spans="1:5" x14ac:dyDescent="0.25">
      <c r="A18" s="135"/>
      <c r="B18" s="135"/>
      <c r="C18" s="135"/>
      <c r="D18" s="135"/>
    </row>
    <row r="19" spans="1:5" x14ac:dyDescent="0.25">
      <c r="A19" s="119" t="s">
        <v>75</v>
      </c>
      <c r="B19" s="120" t="s">
        <v>84</v>
      </c>
      <c r="C19" s="120" t="s">
        <v>85</v>
      </c>
      <c r="D19" s="120" t="s">
        <v>179</v>
      </c>
      <c r="E19" s="62"/>
    </row>
    <row r="20" spans="1:5" x14ac:dyDescent="0.25">
      <c r="A20" s="118" t="s">
        <v>400</v>
      </c>
      <c r="B20" s="123">
        <v>21</v>
      </c>
      <c r="C20" s="124">
        <v>0</v>
      </c>
      <c r="D20" s="124">
        <v>68975382</v>
      </c>
    </row>
    <row r="21" spans="1:5" x14ac:dyDescent="0.25">
      <c r="A21" s="118" t="s">
        <v>401</v>
      </c>
      <c r="B21" s="123">
        <v>41</v>
      </c>
      <c r="C21" s="124">
        <v>0</v>
      </c>
      <c r="D21" s="124">
        <v>39322561</v>
      </c>
    </row>
    <row r="22" spans="1:5" x14ac:dyDescent="0.25">
      <c r="A22" s="118" t="s">
        <v>53</v>
      </c>
      <c r="B22" s="123">
        <v>62</v>
      </c>
      <c r="C22" s="124">
        <v>0</v>
      </c>
      <c r="D22" s="124">
        <v>108297943</v>
      </c>
    </row>
  </sheetData>
  <mergeCells count="2">
    <mergeCell ref="A1:D2"/>
    <mergeCell ref="A17:D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E20"/>
  <sheetViews>
    <sheetView workbookViewId="0">
      <selection activeCell="D18" sqref="D18"/>
    </sheetView>
  </sheetViews>
  <sheetFormatPr baseColWidth="10" defaultRowHeight="12.5" x14ac:dyDescent="0.25"/>
  <cols>
    <col min="2" max="2" width="11.453125" customWidth="1"/>
    <col min="3" max="3" width="7.54296875" style="11" customWidth="1"/>
    <col min="4" max="4" width="41.7265625" style="11" customWidth="1"/>
    <col min="5" max="5" width="65.7265625" style="11" customWidth="1"/>
  </cols>
  <sheetData>
    <row r="1" spans="3:5" x14ac:dyDescent="0.25">
      <c r="C1" s="136" t="s">
        <v>23</v>
      </c>
      <c r="D1" s="136"/>
      <c r="E1" s="136"/>
    </row>
    <row r="2" spans="3:5" ht="13" thickBot="1" x14ac:dyDescent="0.3">
      <c r="C2" s="12" t="s">
        <v>24</v>
      </c>
      <c r="D2" s="13" t="s">
        <v>25</v>
      </c>
      <c r="E2" s="14" t="s">
        <v>26</v>
      </c>
    </row>
    <row r="3" spans="3:5" x14ac:dyDescent="0.25">
      <c r="C3" s="15">
        <v>1</v>
      </c>
      <c r="D3" s="15" t="s">
        <v>78</v>
      </c>
      <c r="E3" s="16" t="s">
        <v>27</v>
      </c>
    </row>
    <row r="4" spans="3:5" x14ac:dyDescent="0.25">
      <c r="C4" s="17">
        <v>2</v>
      </c>
      <c r="D4" s="17" t="s">
        <v>76</v>
      </c>
      <c r="E4" s="18" t="s">
        <v>28</v>
      </c>
    </row>
    <row r="5" spans="3:5" x14ac:dyDescent="0.25">
      <c r="C5" s="17">
        <v>3</v>
      </c>
      <c r="D5" s="17" t="s">
        <v>164</v>
      </c>
      <c r="E5" s="18" t="s">
        <v>29</v>
      </c>
    </row>
    <row r="6" spans="3:5" x14ac:dyDescent="0.25">
      <c r="C6" s="17">
        <v>4</v>
      </c>
      <c r="D6" s="17" t="s">
        <v>165</v>
      </c>
      <c r="E6" s="18" t="s">
        <v>31</v>
      </c>
    </row>
    <row r="7" spans="3:5" x14ac:dyDescent="0.25">
      <c r="C7" s="17">
        <v>5</v>
      </c>
      <c r="D7" s="17" t="s">
        <v>166</v>
      </c>
      <c r="E7" s="18" t="s">
        <v>32</v>
      </c>
    </row>
    <row r="8" spans="3:5" x14ac:dyDescent="0.25">
      <c r="C8" s="17">
        <v>6</v>
      </c>
      <c r="D8" s="17" t="s">
        <v>33</v>
      </c>
      <c r="E8" s="18" t="s">
        <v>34</v>
      </c>
    </row>
    <row r="9" spans="3:5" x14ac:dyDescent="0.25">
      <c r="C9" s="17">
        <v>7</v>
      </c>
      <c r="D9" s="17" t="s">
        <v>35</v>
      </c>
      <c r="E9" s="18" t="s">
        <v>36</v>
      </c>
    </row>
    <row r="10" spans="3:5" x14ac:dyDescent="0.25">
      <c r="C10" s="17">
        <v>8</v>
      </c>
      <c r="D10" s="17" t="s">
        <v>79</v>
      </c>
      <c r="E10" s="18" t="s">
        <v>37</v>
      </c>
    </row>
    <row r="11" spans="3:5" x14ac:dyDescent="0.25">
      <c r="C11" s="17">
        <v>10</v>
      </c>
      <c r="D11" s="17" t="s">
        <v>80</v>
      </c>
      <c r="E11" s="18" t="s">
        <v>38</v>
      </c>
    </row>
    <row r="12" spans="3:5" x14ac:dyDescent="0.25">
      <c r="C12" s="17">
        <v>11</v>
      </c>
      <c r="D12" s="17" t="s">
        <v>170</v>
      </c>
      <c r="E12" s="18" t="s">
        <v>39</v>
      </c>
    </row>
    <row r="13" spans="3:5" x14ac:dyDescent="0.25">
      <c r="C13" s="17">
        <v>12</v>
      </c>
      <c r="D13" s="17" t="s">
        <v>40</v>
      </c>
      <c r="E13" s="18" t="s">
        <v>41</v>
      </c>
    </row>
    <row r="14" spans="3:5" x14ac:dyDescent="0.25">
      <c r="C14" s="19">
        <v>13</v>
      </c>
      <c r="D14" s="20" t="s">
        <v>42</v>
      </c>
      <c r="E14" s="20" t="s">
        <v>43</v>
      </c>
    </row>
    <row r="15" spans="3:5" x14ac:dyDescent="0.25">
      <c r="C15" s="17">
        <v>14.3</v>
      </c>
      <c r="D15" s="17" t="s">
        <v>167</v>
      </c>
      <c r="E15" s="18" t="s">
        <v>45</v>
      </c>
    </row>
    <row r="16" spans="3:5" x14ac:dyDescent="0.25">
      <c r="C16" s="17">
        <v>14.4</v>
      </c>
      <c r="D16" s="17" t="s">
        <v>168</v>
      </c>
      <c r="E16" s="22"/>
    </row>
    <row r="17" spans="3:5" x14ac:dyDescent="0.25">
      <c r="C17" s="17">
        <v>14.5</v>
      </c>
      <c r="D17" s="17" t="s">
        <v>169</v>
      </c>
      <c r="E17" s="22"/>
    </row>
    <row r="18" spans="3:5" x14ac:dyDescent="0.25">
      <c r="C18" s="17">
        <v>14.16</v>
      </c>
      <c r="D18" s="17" t="s">
        <v>171</v>
      </c>
      <c r="E18" s="22"/>
    </row>
    <row r="19" spans="3:5" x14ac:dyDescent="0.25">
      <c r="C19" s="17">
        <v>15</v>
      </c>
      <c r="D19" s="21" t="s">
        <v>172</v>
      </c>
      <c r="E19" s="22" t="s">
        <v>49</v>
      </c>
    </row>
    <row r="20" spans="3:5" x14ac:dyDescent="0.25">
      <c r="C20" s="17">
        <v>16</v>
      </c>
      <c r="D20" s="17" t="s">
        <v>50</v>
      </c>
      <c r="E20" s="22" t="s">
        <v>51</v>
      </c>
    </row>
  </sheetData>
  <mergeCells count="1">
    <mergeCell ref="C1:E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
  <sheetViews>
    <sheetView workbookViewId="0">
      <selection activeCell="D29" sqref="D29"/>
    </sheetView>
  </sheetViews>
  <sheetFormatPr baseColWidth="10" defaultRowHeight="12.5" x14ac:dyDescent="0.25"/>
  <cols>
    <col min="4" max="4" width="27.1796875" bestFit="1" customWidth="1"/>
    <col min="5" max="5" width="16.1796875" customWidth="1"/>
    <col min="6" max="6" width="13.7265625" bestFit="1" customWidth="1"/>
    <col min="7" max="7" width="16.453125" customWidth="1"/>
    <col min="8" max="8" width="16.7265625" bestFit="1" customWidth="1"/>
    <col min="9" max="9" width="15.1796875" bestFit="1" customWidth="1"/>
    <col min="10" max="10" width="20.7265625" bestFit="1" customWidth="1"/>
  </cols>
  <sheetData>
    <row r="1" spans="1:10" s="28" customFormat="1" ht="31" x14ac:dyDescent="0.35">
      <c r="A1" s="29" t="s">
        <v>64</v>
      </c>
      <c r="B1" s="29" t="s">
        <v>63</v>
      </c>
      <c r="C1" s="29" t="s">
        <v>62</v>
      </c>
      <c r="D1" s="29" t="s">
        <v>55</v>
      </c>
      <c r="E1" s="29" t="s">
        <v>56</v>
      </c>
      <c r="F1" s="29" t="s">
        <v>57</v>
      </c>
      <c r="G1" s="29" t="s">
        <v>58</v>
      </c>
      <c r="H1" s="29" t="s">
        <v>59</v>
      </c>
      <c r="I1" s="29" t="s">
        <v>60</v>
      </c>
      <c r="J1" s="29" t="s">
        <v>61</v>
      </c>
    </row>
    <row r="2" spans="1:10" s="33" customFormat="1" x14ac:dyDescent="0.25">
      <c r="A2" s="31"/>
      <c r="B2" s="31"/>
      <c r="C2" s="31"/>
      <c r="D2" s="30"/>
      <c r="E2" s="31"/>
      <c r="F2" s="30"/>
      <c r="G2" s="31"/>
      <c r="H2" s="32"/>
      <c r="I2" s="31"/>
      <c r="J2" s="30"/>
    </row>
    <row r="3" spans="1:10" x14ac:dyDescent="0.25">
      <c r="A3" s="31"/>
      <c r="B3" s="34"/>
      <c r="C3" s="34"/>
      <c r="D3" s="34"/>
      <c r="E3" s="34"/>
      <c r="F3" s="34"/>
      <c r="G3" s="34"/>
      <c r="H3" s="34"/>
      <c r="I3" s="34"/>
      <c r="J3" s="34"/>
    </row>
    <row r="4" spans="1:10" x14ac:dyDescent="0.25">
      <c r="A4" s="31"/>
      <c r="B4" s="34"/>
      <c r="C4" s="34"/>
      <c r="D4" s="34"/>
      <c r="E4" s="34"/>
      <c r="F4" s="34"/>
      <c r="G4" s="34"/>
      <c r="H4" s="34"/>
      <c r="I4" s="34"/>
      <c r="J4" s="34"/>
    </row>
    <row r="5" spans="1:10" x14ac:dyDescent="0.25">
      <c r="A5" s="31"/>
      <c r="B5" s="34"/>
      <c r="C5" s="34"/>
      <c r="D5" s="34"/>
      <c r="E5" s="34"/>
      <c r="F5" s="34"/>
      <c r="G5" s="34"/>
      <c r="H5" s="34"/>
      <c r="I5" s="34"/>
      <c r="J5" s="34"/>
    </row>
    <row r="6" spans="1:10" x14ac:dyDescent="0.25">
      <c r="A6" s="31"/>
      <c r="B6" s="34"/>
      <c r="C6" s="34"/>
      <c r="D6" s="34"/>
      <c r="E6" s="34"/>
      <c r="F6" s="34"/>
      <c r="G6" s="34"/>
      <c r="H6" s="34"/>
      <c r="I6" s="34"/>
      <c r="J6" s="34"/>
    </row>
    <row r="7" spans="1:10" x14ac:dyDescent="0.25">
      <c r="A7" s="31"/>
      <c r="B7" s="34"/>
      <c r="C7" s="34"/>
      <c r="D7" s="34"/>
      <c r="E7" s="34"/>
      <c r="F7" s="34"/>
      <c r="G7" s="34"/>
      <c r="H7" s="34"/>
      <c r="I7" s="34"/>
      <c r="J7" s="34"/>
    </row>
    <row r="8" spans="1:10" x14ac:dyDescent="0.25">
      <c r="A8" s="31"/>
      <c r="B8" s="34"/>
      <c r="C8" s="34"/>
      <c r="D8" s="34"/>
      <c r="E8" s="34"/>
      <c r="F8" s="34"/>
      <c r="G8" s="34"/>
      <c r="H8" s="34"/>
      <c r="I8" s="34"/>
      <c r="J8" s="34"/>
    </row>
    <row r="9" spans="1:10" x14ac:dyDescent="0.25">
      <c r="A9" s="31"/>
      <c r="B9" s="34"/>
      <c r="C9" s="34"/>
      <c r="D9" s="34"/>
      <c r="E9" s="34"/>
      <c r="F9" s="34"/>
      <c r="G9" s="34"/>
      <c r="H9" s="34"/>
      <c r="I9" s="34"/>
      <c r="J9" s="34"/>
    </row>
    <row r="10" spans="1:10" x14ac:dyDescent="0.25">
      <c r="A10" s="31"/>
      <c r="B10" s="34"/>
      <c r="C10" s="34"/>
      <c r="D10" s="34"/>
      <c r="E10" s="34"/>
      <c r="F10" s="34"/>
      <c r="G10" s="34"/>
      <c r="H10" s="34"/>
      <c r="I10" s="34"/>
      <c r="J10" s="34"/>
    </row>
    <row r="11" spans="1:10" x14ac:dyDescent="0.25">
      <c r="A11" s="31"/>
      <c r="B11" s="34"/>
      <c r="C11" s="34"/>
      <c r="D11" s="34"/>
      <c r="E11" s="34"/>
      <c r="F11" s="34"/>
      <c r="G11" s="34"/>
      <c r="H11" s="34"/>
      <c r="I11" s="34"/>
      <c r="J11" s="34"/>
    </row>
    <row r="12" spans="1:10" x14ac:dyDescent="0.25">
      <c r="A12" s="31"/>
      <c r="B12" s="34"/>
      <c r="C12" s="34"/>
      <c r="D12" s="34"/>
      <c r="E12" s="34"/>
      <c r="F12" s="34"/>
      <c r="G12" s="34"/>
      <c r="H12" s="34"/>
      <c r="I12" s="34"/>
      <c r="J12" s="34"/>
    </row>
  </sheetData>
  <autoFilter ref="A1:J1" xr:uid="{00000000-0009-0000-0000-000005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Instructivo diligenciamiento</vt:lpstr>
      <vt:lpstr>Formato</vt:lpstr>
      <vt:lpstr>ESTADOS DE CARTERA</vt:lpstr>
      <vt:lpstr>CODIGOS DE AUDITORIA</vt:lpstr>
      <vt:lpstr>Formato (2)</vt:lpstr>
      <vt:lpstr>Preconciliacion</vt:lpstr>
      <vt:lpstr>Hoja1</vt:lpstr>
      <vt:lpstr>Certificados de cobertura</vt:lpstr>
      <vt:lpstr>FACTURA.</vt:lpstr>
    </vt:vector>
  </TitlesOfParts>
  <Company>Suramericana de Seguros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Suramericana de Seguros S.A.</dc:creator>
  <cp:lastModifiedBy>Diana Carolina Sarmiento Munevar</cp:lastModifiedBy>
  <cp:lastPrinted>2011-05-24T15:52:35Z</cp:lastPrinted>
  <dcterms:created xsi:type="dcterms:W3CDTF">2011-05-10T12:55:29Z</dcterms:created>
  <dcterms:modified xsi:type="dcterms:W3CDTF">2025-01-28T22:53:48Z</dcterms:modified>
</cp:coreProperties>
</file>