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codeName="ThisWorkbook"/>
  <mc:AlternateContent xmlns:mc="http://schemas.openxmlformats.org/markup-compatibility/2006">
    <mc:Choice Requires="x15">
      <x15ac:absPath xmlns:x15ac="http://schemas.microsoft.com/office/spreadsheetml/2010/11/ac" url="/Users/daisylopez/Downloads/"/>
    </mc:Choice>
  </mc:AlternateContent>
  <xr:revisionPtr revIDLastSave="0" documentId="13_ncr:1_{72686CD8-A9E4-9541-B3B4-B1272E28350E}" xr6:coauthVersionLast="47" xr6:coauthVersionMax="47" xr10:uidLastSave="{00000000-0000-0000-0000-000000000000}"/>
  <bookViews>
    <workbookView xWindow="30260" yWindow="2880" windowWidth="18840" windowHeight="1116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2" l="1"/>
  <c r="B9" i="11"/>
  <c r="B8" i="11"/>
  <c r="B10" i="9"/>
  <c r="B7" i="12"/>
  <c r="B7" i="11"/>
  <c r="B6" i="12"/>
  <c r="B5" i="12"/>
  <c r="B4" i="12"/>
  <c r="B3" i="12"/>
  <c r="B3" i="9"/>
  <c r="B2" i="12"/>
  <c r="B2" i="8"/>
  <c r="B6" i="11"/>
  <c r="B5" i="11"/>
  <c r="B4" i="11"/>
  <c r="B4" i="7"/>
  <c r="B5" i="7"/>
  <c r="B3" i="11"/>
  <c r="B2" i="11"/>
  <c r="B20" i="8"/>
  <c r="B40" i="8" s="1"/>
  <c r="B34" i="12"/>
  <c r="B15" i="12"/>
  <c r="H22" i="11"/>
  <c r="H24" i="11" s="1"/>
  <c r="F21" i="11"/>
  <c r="F23" i="11" s="1"/>
  <c r="H20" i="11"/>
  <c r="G20" i="11"/>
  <c r="G22" i="11" s="1"/>
  <c r="G24" i="11" s="1"/>
  <c r="F20" i="11"/>
  <c r="F22" i="11" s="1"/>
  <c r="F24" i="11" s="1"/>
  <c r="E20" i="11"/>
  <c r="E22" i="11" s="1"/>
  <c r="E24" i="11" s="1"/>
  <c r="D20" i="11"/>
  <c r="D22" i="11" s="1"/>
  <c r="D24" i="11" s="1"/>
  <c r="H19" i="11"/>
  <c r="H21" i="11" s="1"/>
  <c r="H23" i="11" s="1"/>
  <c r="G19" i="11"/>
  <c r="G21" i="11" s="1"/>
  <c r="G23" i="11" s="1"/>
  <c r="F19" i="11"/>
  <c r="E19" i="11"/>
  <c r="E21" i="11" s="1"/>
  <c r="E23" i="11" s="1"/>
  <c r="D19" i="11"/>
  <c r="D21" i="11" s="1"/>
  <c r="D23" i="11" s="1"/>
  <c r="B2" i="9" l="1"/>
  <c r="B8" i="9" l="1"/>
  <c r="B7" i="9"/>
  <c r="B6" i="9"/>
  <c r="B5" i="9"/>
  <c r="B4" i="9"/>
  <c r="B8" i="8"/>
  <c r="B7" i="8"/>
  <c r="B6" i="8"/>
  <c r="B5" i="8"/>
  <c r="B4" i="8"/>
  <c r="B3" i="8"/>
  <c r="B8" i="7"/>
  <c r="B6" i="7" l="1"/>
  <c r="B7" i="7"/>
  <c r="B3" i="7"/>
  <c r="B9" i="8"/>
  <c r="B11" i="9" l="1"/>
</calcChain>
</file>

<file path=xl/sharedStrings.xml><?xml version="1.0" encoding="utf-8"?>
<sst xmlns="http://schemas.openxmlformats.org/spreadsheetml/2006/main" count="310" uniqueCount="205">
  <si>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</si>
  <si>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</si>
  <si>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</si>
  <si>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</si>
  <si>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</si>
  <si>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</si>
  <si>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</si>
  <si>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</si>
  <si>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</si>
  <si>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</si>
  <si>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</si>
  <si>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</si>
  <si>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</si>
  <si>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</si>
  <si>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</si>
  <si>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</si>
  <si>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</si>
  <si>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</si>
  <si>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</si>
  <si>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</si>
  <si>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</si>
  <si>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</si>
  <si>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</si>
  <si>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</si>
  <si>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</si>
  <si>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</si>
  <si>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</si>
  <si>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</si>
  <si>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</si>
  <si>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</si>
  <si>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</si>
  <si>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</si>
  <si>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</si>
  <si>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</si>
  <si>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</si>
  <si>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</si>
  <si>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</si>
  <si>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</si>
  <si>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</si>
  <si>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</si>
  <si>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</si>
  <si>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</si>
  <si>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</si>
  <si>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</si>
  <si>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</si>
  <si>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</si>
  <si>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</si>
  <si>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</si>
  <si>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</si>
  <si>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</si>
  <si>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</si>
  <si>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</si>
  <si>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</si>
  <si>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</si>
  <si>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</si>
  <si>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</si>
  <si>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</si>
  <si>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</si>
  <si>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</si>
  <si>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</si>
  <si>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</si>
  <si>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</si>
  <si>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</si>
  <si>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</si>
  <si>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</si>
  <si>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</si>
  <si>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</si>
  <si>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</si>
  <si>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</si>
  <si>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</si>
  <si>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</si>
  <si>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</si>
  <si>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</si>
  <si>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</si>
  <si>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</si>
  <si>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</si>
  <si>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</si>
  <si>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</si>
  <si>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</si>
  <si>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</si>
  <si>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</si>
  <si>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</si>
  <si>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</si>
  <si>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</si>
  <si>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</si>
  <si>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</si>
  <si>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</si>
  <si>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</si>
  <si>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</si>
  <si>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</si>
  <si>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</si>
  <si>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</si>
  <si>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</si>
  <si>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</si>
  <si>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</si>
  <si>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</si>
  <si>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</si>
  <si>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</si>
  <si>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</si>
  <si>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</si>
  <si>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</si>
  <si>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</si>
  <si>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</si>
  <si>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</si>
  <si>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</si>
  <si>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</si>
  <si>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</si>
  <si>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</si>
  <si>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</si>
  <si>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</si>
  <si>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</si>
  <si>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</si>
  <si>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</si>
  <si>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</si>
  <si>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</si>
  <si>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</si>
  <si>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</si>
  <si>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</si>
  <si>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</si>
  <si>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</si>
  <si>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</si>
  <si>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</si>
  <si>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</si>
  <si>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</si>
  <si>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</si>
  <si>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</si>
  <si>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</si>
  <si>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</si>
  <si>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</si>
  <si>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</si>
  <si>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</si>
  <si>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</si>
  <si>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</si>
  <si>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</si>
  <si>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</si>
  <si>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</si>
  <si>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</si>
  <si>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</si>
  <si>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</si>
  <si>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</si>
  <si>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</si>
  <si>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</si>
  <si>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</si>
  <si>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</si>
  <si>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</si>
  <si>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</si>
  <si>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</si>
  <si>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</si>
  <si>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</si>
  <si>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</si>
  <si>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</si>
  <si>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</si>
  <si>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</si>
  <si>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</si>
  <si>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</si>
  <si>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</si>
  <si>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</si>
  <si>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</si>
  <si>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</si>
  <si>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</si>
  <si>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</si>
  <si>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</si>
  <si>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</si>
  <si>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</si>
  <si>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</si>
  <si>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</si>
  <si>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</si>
  <si>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</si>
  <si>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</si>
  <si>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</si>
  <si>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</si>
  <si>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</si>
  <si>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</si>
  <si>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</si>
  <si>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</si>
  <si>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</si>
  <si>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</si>
  <si>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</si>
  <si>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</si>
  <si>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</si>
  <si>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</si>
  <si>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</si>
  <si>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</si>
  <si>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</si>
  <si>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</si>
  <si>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</si>
  <si>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</si>
  <si>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</si>
  <si>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</si>
  <si>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</si>
  <si>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</si>
  <si>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</si>
  <si>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COMENTARIOS ABOGADO EXTERNO</t>
  </si>
  <si>
    <t>SINIESTRO   APL</t>
  </si>
  <si>
    <t>AUTORIZACIÓN COMPAÑÍA SUMA</t>
  </si>
  <si>
    <t xml:space="preserve">AUTORIZACIÓN COMPAÑÍA COMENTARIOS </t>
  </si>
  <si>
    <t>DELEGATURA PARA FUNCIONES JURISDICCIONALES-SUPERINTENDENCIA FINANCIERA DE COLOMBIA</t>
  </si>
  <si>
    <t>2025012293-EXPEDIENTE: 2025-1884</t>
  </si>
  <si>
    <t>ALLIANZ SEGUROS S.A.</t>
  </si>
  <si>
    <t>EIZ667</t>
  </si>
  <si>
    <t>OSCAR ALEJANDRO VASQUEZ GUERRERO</t>
  </si>
  <si>
    <t xml:space="preserve">LINDA YESENIA SABIO BARRETO  Y OSCAR ALEJANDRO VASQUEZ GUERRERO </t>
  </si>
  <si>
    <t>SIN AUDIENCIA</t>
  </si>
  <si>
    <t>EL 26 DE SEPTIEMBRE DE 2024 OCURRIÓ UN HURTO DEL VEHICULO DE PLACA EIZ-667 EN EL BARRIO RICAURTE, BOGOTÁ, MIENTRAS ERA CONDUCIDO POR EL SEÑOR WILLIAM SABIO TORRES, PADRE DE LA PROPIETARIA LINDA YESENIA SABIO BARRETO. DICHO VEHICULO CUENTA CON PÓLIZA DE SEGURO LIVIANOS PARTICULARES, EL CUAL OSTENTA COMO ASEGURADO AL SEÑOR OSCAR ALEJANDRO VASQUEZ GUERRERO Y LINDA SABIO BARRETO, POR LO QUE LOS DEMANDANTES PRESENTARON SOLICITUD DE INDEMNIZACIÓN ANTE ALLIANZ SEGUROS S.A.LA CUAL FUE OBJETADA POR LA COMPAÑÍA EL 31 OCTUBRE 2024.</t>
  </si>
  <si>
    <t>023193014/0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</si>
</sst>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6" fillId="0" borderId="0" xfId="0" applyFont="1" applyAlignment="1">
      <alignment vertical="top"/>
    </xf>
    <xf numFmtId="0" fontId="6" fillId="7" borderId="1" xfId="0" applyFont="1" applyFill="1" applyBorder="1" applyAlignment="1">
      <alignment horizontal="justify" vertical="top" wrapText="1"/>
    </xf>
    <xf numFmtId="0" fontId="6" fillId="7" borderId="1" xfId="0" applyFont="1" applyFill="1" applyBorder="1" applyAlignment="1">
      <alignment horizontal="justify" vertical="top"/>
    </xf>
    <xf numFmtId="14" fontId="6" fillId="7" borderId="1" xfId="0" applyNumberFormat="1" applyFont="1" applyFill="1" applyBorder="1" applyAlignment="1">
      <alignment horizontal="justify" vertical="top" wrapText="1"/>
    </xf>
    <xf numFmtId="0" fontId="6" fillId="0" borderId="1" xfId="0" applyFont="1" applyBorder="1" applyAlignment="1">
      <alignment horizontal="justify" vertical="top" wrapText="1"/>
    </xf>
    <xf numFmtId="0" fontId="6" fillId="0" borderId="1" xfId="3" applyFont="1" applyBorder="1" applyAlignment="1">
      <alignment horizontal="justify" vertical="top" wrapText="1"/>
    </xf>
    <xf numFmtId="0" fontId="6" fillId="0" borderId="1" xfId="0" applyFont="1" applyBorder="1" applyAlignment="1">
      <alignment horizontal="justify" vertical="top"/>
    </xf>
    <xf numFmtId="14" fontId="6" fillId="0" borderId="1" xfId="0" applyNumberFormat="1" applyFont="1" applyBorder="1" applyAlignment="1">
      <alignment horizontal="justify" vertical="top"/>
    </xf>
    <xf numFmtId="1" fontId="6" fillId="7" borderId="1" xfId="0" applyNumberFormat="1" applyFont="1" applyFill="1" applyBorder="1" applyAlignment="1">
      <alignment horizontal="justify" vertical="top"/>
    </xf>
    <xf numFmtId="14" fontId="6" fillId="7" borderId="2" xfId="0" applyNumberFormat="1" applyFont="1" applyFill="1" applyBorder="1" applyAlignment="1">
      <alignment horizontal="justify" vertical="top"/>
    </xf>
    <xf numFmtId="0" fontId="6" fillId="7" borderId="3" xfId="0" applyFont="1" applyFill="1" applyBorder="1" applyAlignment="1">
      <alignment horizontal="justify" vertical="top"/>
    </xf>
    <xf numFmtId="0" fontId="9" fillId="2" borderId="6" xfId="0" applyFont="1" applyFill="1" applyBorder="1" applyAlignment="1">
      <alignment horizontal="center"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6" fontId="6" fillId="0" borderId="1" xfId="1" applyNumberFormat="1" applyFont="1" applyBorder="1" applyAlignment="1">
      <alignment horizontal="justify" vertical="top" wrapText="1"/>
    </xf>
    <xf numFmtId="42" fontId="6" fillId="0" borderId="1" xfId="1" applyFont="1" applyBorder="1" applyAlignment="1">
      <alignment horizontal="justify" vertical="top" wrapText="1"/>
    </xf>
    <xf numFmtId="49" fontId="6" fillId="0" borderId="2" xfId="0" applyNumberFormat="1" applyFont="1" applyBorder="1" applyAlignment="1">
      <alignment horizontal="justify" vertical="top"/>
    </xf>
    <xf numFmtId="49" fontId="6" fillId="0" borderId="3" xfId="0" applyNumberFormat="1" applyFont="1" applyBorder="1" applyAlignment="1">
      <alignment horizontal="justify" vertical="top"/>
    </xf>
    <xf numFmtId="0" fontId="6" fillId="0" borderId="2" xfId="0" applyFont="1"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164"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XFD80"/>
  <sheetViews>
    <sheetView tabSelected="1" topLeftCell="A27" zoomScale="80" zoomScaleNormal="80" workbookViewId="0">
      <selection activeCell="B32" sqref="B32:C32"/>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4" t="s">
        <v>0</v>
      </c>
      <c r="B1" s="64"/>
      <c r="C1" s="64"/>
    </row>
    <row r="2" spans="1:3" ht="16" x14ac:dyDescent="0.2">
      <c r="A2" s="5" t="s">
        <v>159</v>
      </c>
      <c r="B2" s="69" t="s">
        <v>197</v>
      </c>
      <c r="C2" s="70"/>
    </row>
    <row r="3" spans="1:3" ht="16" x14ac:dyDescent="0.2">
      <c r="A3" s="5" t="s">
        <v>126</v>
      </c>
      <c r="B3" s="65" t="s">
        <v>196</v>
      </c>
      <c r="C3" s="66"/>
    </row>
    <row r="4" spans="1:3" ht="16" x14ac:dyDescent="0.2">
      <c r="A4" s="5" t="s">
        <v>138</v>
      </c>
      <c r="B4" s="65" t="s">
        <v>198</v>
      </c>
      <c r="C4" s="66"/>
    </row>
    <row r="5" spans="1:3" ht="20.25" customHeight="1" x14ac:dyDescent="0.2">
      <c r="A5" s="5" t="s">
        <v>139</v>
      </c>
      <c r="B5" s="71" t="s">
        <v>201</v>
      </c>
      <c r="C5" s="66"/>
    </row>
    <row r="6" spans="1:3" ht="16" x14ac:dyDescent="0.2">
      <c r="A6" s="5" t="s">
        <v>140</v>
      </c>
      <c r="B6" s="59" t="s">
        <v>104</v>
      </c>
      <c r="C6" s="59"/>
    </row>
    <row r="7" spans="1:3" ht="16" x14ac:dyDescent="0.2">
      <c r="A7" s="25" t="s">
        <v>141</v>
      </c>
      <c r="B7" s="65" t="s">
        <v>113</v>
      </c>
      <c r="C7" s="66"/>
    </row>
    <row r="8" spans="1:3" ht="23" customHeight="1" x14ac:dyDescent="0.2">
      <c r="A8" s="26" t="s">
        <v>142</v>
      </c>
      <c r="B8" s="59" t="s">
        <v>124</v>
      </c>
      <c r="C8" s="59"/>
    </row>
    <row r="9" spans="1:3" ht="16" x14ac:dyDescent="0.2">
      <c r="A9" s="26" t="s">
        <v>143</v>
      </c>
      <c r="B9" s="55" t="s">
        <v>124</v>
      </c>
      <c r="C9" s="55"/>
    </row>
    <row r="10" spans="1:3" ht="16" x14ac:dyDescent="0.2">
      <c r="A10" s="26" t="s">
        <v>144</v>
      </c>
      <c r="B10" s="57" t="s">
        <v>124</v>
      </c>
      <c r="C10" s="57"/>
    </row>
    <row r="11" spans="1:3" ht="30" customHeight="1" x14ac:dyDescent="0.2">
      <c r="A11" s="27" t="s">
        <v>145</v>
      </c>
      <c r="B11" s="57" t="s">
        <v>124</v>
      </c>
      <c r="C11" s="57"/>
    </row>
    <row r="12" spans="1:3" ht="30" customHeight="1" x14ac:dyDescent="0.2">
      <c r="A12" s="5" t="s">
        <v>146</v>
      </c>
      <c r="B12" s="58" t="s">
        <v>124</v>
      </c>
      <c r="C12" s="57"/>
    </row>
    <row r="13" spans="1:3" ht="16" x14ac:dyDescent="0.2">
      <c r="A13" s="5" t="s">
        <v>147</v>
      </c>
      <c r="B13" s="59" t="s">
        <v>124</v>
      </c>
      <c r="C13" s="59"/>
    </row>
    <row r="14" spans="1:3" ht="16" x14ac:dyDescent="0.2">
      <c r="A14" s="5" t="s">
        <v>148</v>
      </c>
      <c r="B14" s="60" t="s">
        <v>124</v>
      </c>
      <c r="C14" s="59"/>
    </row>
    <row r="15" spans="1:3" ht="16" x14ac:dyDescent="0.2">
      <c r="A15" s="5" t="s">
        <v>149</v>
      </c>
      <c r="B15" s="59" t="s">
        <v>124</v>
      </c>
      <c r="C15" s="59"/>
    </row>
    <row r="16" spans="1:3" ht="16" x14ac:dyDescent="0.2">
      <c r="A16" s="5" t="s">
        <v>150</v>
      </c>
      <c r="B16" s="60" t="s">
        <v>124</v>
      </c>
      <c r="C16" s="59"/>
    </row>
    <row r="17" spans="1:3 16384:16384" ht="15" customHeight="1" x14ac:dyDescent="0.2">
      <c r="A17" s="5" t="s">
        <v>151</v>
      </c>
      <c r="B17" s="60" t="s">
        <v>124</v>
      </c>
      <c r="C17" s="59"/>
    </row>
    <row r="18" spans="1:3 16384:16384" ht="16" x14ac:dyDescent="0.2">
      <c r="A18" s="5" t="s">
        <v>152</v>
      </c>
      <c r="B18" s="57" t="s">
        <v>124</v>
      </c>
      <c r="C18" s="57"/>
    </row>
    <row r="19" spans="1:3 16384:16384" ht="18.75" customHeight="1" x14ac:dyDescent="0.2">
      <c r="A19" s="5" t="s">
        <v>153</v>
      </c>
      <c r="B19" s="67" t="s">
        <v>124</v>
      </c>
      <c r="C19" s="68"/>
    </row>
    <row r="20" spans="1:3 16384:16384" ht="16" x14ac:dyDescent="0.2">
      <c r="A20" s="5" t="s">
        <v>154</v>
      </c>
      <c r="B20" s="59" t="s">
        <v>124</v>
      </c>
      <c r="C20" s="59"/>
    </row>
    <row r="21" spans="1:3 16384:16384" ht="17.25" customHeight="1" x14ac:dyDescent="0.2">
      <c r="A21" s="5" t="s">
        <v>155</v>
      </c>
      <c r="B21" s="59" t="s">
        <v>124</v>
      </c>
      <c r="C21" s="59"/>
    </row>
    <row r="22" spans="1:3 16384:16384" ht="16" x14ac:dyDescent="0.2">
      <c r="A22" s="26" t="s">
        <v>156</v>
      </c>
      <c r="B22" s="56">
        <v>45561</v>
      </c>
      <c r="C22" s="54"/>
    </row>
    <row r="23" spans="1:3 16384:16384" ht="16" x14ac:dyDescent="0.2">
      <c r="A23" s="26" t="s">
        <v>157</v>
      </c>
      <c r="B23" s="56" t="s">
        <v>202</v>
      </c>
      <c r="C23" s="56"/>
    </row>
    <row r="24" spans="1:3 16384:16384" ht="16" x14ac:dyDescent="0.2">
      <c r="A24" s="26" t="s">
        <v>158</v>
      </c>
      <c r="B24" s="56" t="s">
        <v>202</v>
      </c>
      <c r="C24" s="56"/>
    </row>
    <row r="25" spans="1:3 16384:16384" x14ac:dyDescent="0.2">
      <c r="A25" s="72" t="s">
        <v>120</v>
      </c>
      <c r="B25" s="54" t="s">
        <v>203</v>
      </c>
      <c r="C25" s="55"/>
    </row>
    <row r="26" spans="1:3 16384:16384" x14ac:dyDescent="0.2">
      <c r="A26" s="72"/>
      <c r="B26" s="55"/>
      <c r="C26" s="55"/>
    </row>
    <row r="27" spans="1:3 16384:16384" ht="100.5" customHeight="1" x14ac:dyDescent="0.2">
      <c r="A27" s="72"/>
      <c r="B27" s="55"/>
      <c r="C27" s="55"/>
    </row>
    <row r="28" spans="1:3 16384:16384" ht="16" x14ac:dyDescent="0.2">
      <c r="A28" s="26" t="s">
        <v>160</v>
      </c>
      <c r="B28" s="55" t="s">
        <v>200</v>
      </c>
      <c r="C28" s="55"/>
      <c r="XFD28" s="53"/>
    </row>
    <row r="29" spans="1:3 16384:16384" ht="16" x14ac:dyDescent="0.2">
      <c r="A29" s="26" t="s">
        <v>161</v>
      </c>
      <c r="B29" s="55">
        <v>1022961538</v>
      </c>
      <c r="C29" s="55"/>
    </row>
    <row r="30" spans="1:3 16384:16384" ht="16" x14ac:dyDescent="0.2">
      <c r="A30" s="26" t="s">
        <v>162</v>
      </c>
      <c r="B30" s="55" t="s">
        <v>199</v>
      </c>
      <c r="C30" s="55"/>
    </row>
    <row r="31" spans="1:3 16384:16384" ht="16" x14ac:dyDescent="0.2">
      <c r="A31" s="26" t="s">
        <v>163</v>
      </c>
      <c r="B31" s="61" t="s">
        <v>204</v>
      </c>
      <c r="C31" s="61"/>
    </row>
    <row r="32" spans="1:3 16384:16384" ht="16" x14ac:dyDescent="0.2">
      <c r="A32" s="26" t="s">
        <v>164</v>
      </c>
      <c r="B32" s="62">
        <v>45723</v>
      </c>
      <c r="C32" s="63"/>
    </row>
    <row r="33" spans="1:3" ht="16" x14ac:dyDescent="0.2">
      <c r="A33" s="5" t="s">
        <v>165</v>
      </c>
      <c r="B33" s="60">
        <v>45719</v>
      </c>
      <c r="C33" s="60"/>
    </row>
    <row r="34" spans="1:3" ht="48" x14ac:dyDescent="0.2">
      <c r="A34" s="5" t="s">
        <v>166</v>
      </c>
      <c r="B34" s="60">
        <v>45735</v>
      </c>
      <c r="C34" s="59"/>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19" sqref="B19"/>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3" t="s">
        <v>10</v>
      </c>
      <c r="B1" s="73"/>
      <c r="C1" s="73"/>
    </row>
    <row r="2" spans="1:3" ht="15.75" customHeight="1" x14ac:dyDescent="0.2">
      <c r="A2" s="20" t="s">
        <v>11</v>
      </c>
      <c r="B2" s="78" t="s">
        <v>193</v>
      </c>
      <c r="C2" s="79"/>
    </row>
    <row r="3" spans="1:3" s="2" customFormat="1" ht="16" x14ac:dyDescent="0.2">
      <c r="A3" s="5" t="s">
        <v>1</v>
      </c>
      <c r="B3" s="74" t="str">
        <f>'AUTOS  NOTA 322'!B2:C2</f>
        <v>2025012293-EXPEDIENTE: 2025-1884</v>
      </c>
      <c r="C3" s="74"/>
    </row>
    <row r="4" spans="1:3" s="2" customFormat="1" ht="16" x14ac:dyDescent="0.2">
      <c r="A4" s="5" t="s">
        <v>2</v>
      </c>
      <c r="B4" s="74" t="str">
        <f>'AUTOS  NOTA 322'!B3:C3</f>
        <v>DELEGATURA PARA FUNCIONES JURISDICCIONALES-SUPERINTENDENCIA FINANCIERA DE COLOMBIA</v>
      </c>
      <c r="C4" s="74"/>
    </row>
    <row r="5" spans="1:3" s="2" customFormat="1" ht="16" x14ac:dyDescent="0.2">
      <c r="A5" s="5" t="s">
        <v>3</v>
      </c>
      <c r="B5" s="74" t="str">
        <f>'AUTOS  NOTA 322'!B4:C4</f>
        <v>ALLIANZ SEGUROS S.A.</v>
      </c>
      <c r="C5" s="74"/>
    </row>
    <row r="6" spans="1:3" s="2" customFormat="1" ht="16" x14ac:dyDescent="0.2">
      <c r="A6" s="5" t="s">
        <v>4</v>
      </c>
      <c r="B6" s="74" t="str">
        <f>'AUTOS  NOTA 322'!B5:C5</f>
        <v xml:space="preserve">LINDA YESENIA SABIO BARRETO  Y OSCAR ALEJANDRO VASQUEZ GUERRERO </v>
      </c>
      <c r="C6" s="74"/>
    </row>
    <row r="7" spans="1:3" s="2" customFormat="1" ht="16" x14ac:dyDescent="0.2">
      <c r="A7" s="5" t="s">
        <v>5</v>
      </c>
      <c r="B7" s="74" t="str">
        <f>'AUTOS  NOTA 322'!B6:C6</f>
        <v>DEMANDA DIRECTA</v>
      </c>
      <c r="C7" s="74"/>
    </row>
    <row r="8" spans="1:3" s="2" customFormat="1" ht="16" x14ac:dyDescent="0.2">
      <c r="A8" s="29" t="s">
        <v>101</v>
      </c>
      <c r="B8" s="74" t="str">
        <f>'AUTOS  NOTA 322'!B7:C8</f>
        <v>NO APLICA</v>
      </c>
      <c r="C8" s="74"/>
    </row>
    <row r="9" spans="1:3" ht="16" x14ac:dyDescent="0.2">
      <c r="A9" s="20" t="s">
        <v>12</v>
      </c>
      <c r="B9" s="74"/>
      <c r="C9" s="74"/>
    </row>
    <row r="10" spans="1:3" ht="16" x14ac:dyDescent="0.2">
      <c r="A10" s="20" t="s">
        <v>9</v>
      </c>
      <c r="B10" s="74" t="s">
        <v>106</v>
      </c>
      <c r="C10" s="74"/>
    </row>
    <row r="11" spans="1:3" ht="16" x14ac:dyDescent="0.2">
      <c r="A11" s="20" t="s">
        <v>13</v>
      </c>
      <c r="B11" s="92">
        <v>0</v>
      </c>
      <c r="C11" s="93"/>
    </row>
    <row r="12" spans="1:3" ht="16" x14ac:dyDescent="0.2">
      <c r="A12" s="20" t="s">
        <v>115</v>
      </c>
      <c r="B12" s="92">
        <v>0</v>
      </c>
      <c r="C12" s="93"/>
    </row>
    <row r="13" spans="1:3" ht="16" x14ac:dyDescent="0.2">
      <c r="A13" s="20" t="s">
        <v>14</v>
      </c>
      <c r="B13" s="75"/>
      <c r="C13" s="76"/>
    </row>
    <row r="14" spans="1:3" ht="16" x14ac:dyDescent="0.2">
      <c r="A14" s="20" t="s">
        <v>15</v>
      </c>
      <c r="B14" s="77"/>
      <c r="C14" s="74"/>
    </row>
    <row r="15" spans="1:3" ht="16" x14ac:dyDescent="0.2">
      <c r="A15" s="20" t="s">
        <v>16</v>
      </c>
      <c r="B15" s="74"/>
      <c r="C15" s="74"/>
    </row>
    <row r="16" spans="1:3" ht="16" x14ac:dyDescent="0.2">
      <c r="A16" s="20" t="s">
        <v>18</v>
      </c>
      <c r="B16" s="74"/>
      <c r="C16" s="74"/>
    </row>
    <row r="17" spans="1:3" x14ac:dyDescent="0.2">
      <c r="A17" s="94" t="s">
        <v>19</v>
      </c>
      <c r="B17" s="74"/>
      <c r="C17" s="74"/>
    </row>
    <row r="18" spans="1:3" x14ac:dyDescent="0.2">
      <c r="A18" s="95"/>
      <c r="B18" s="10" t="s">
        <v>21</v>
      </c>
      <c r="C18" s="10" t="s">
        <v>22</v>
      </c>
    </row>
    <row r="19" spans="1:3" ht="16" x14ac:dyDescent="0.2">
      <c r="A19" s="95"/>
      <c r="B19" s="6" t="s">
        <v>118</v>
      </c>
      <c r="C19" s="6"/>
    </row>
    <row r="20" spans="1:3" x14ac:dyDescent="0.2">
      <c r="A20" s="95"/>
      <c r="B20" s="6"/>
      <c r="C20" s="6"/>
    </row>
    <row r="21" spans="1:3" x14ac:dyDescent="0.2">
      <c r="A21" s="96"/>
      <c r="B21" s="6"/>
      <c r="C21" s="6"/>
    </row>
    <row r="22" spans="1:3" ht="16" x14ac:dyDescent="0.2">
      <c r="A22" s="20" t="s">
        <v>23</v>
      </c>
      <c r="B22" s="74"/>
      <c r="C22" s="74"/>
    </row>
    <row r="23" spans="1:3" ht="16" x14ac:dyDescent="0.2">
      <c r="A23" s="20" t="s">
        <v>24</v>
      </c>
      <c r="B23" s="97"/>
      <c r="C23" s="98"/>
    </row>
    <row r="24" spans="1:3" ht="16" x14ac:dyDescent="0.2">
      <c r="A24" s="20" t="s">
        <v>25</v>
      </c>
      <c r="B24" s="74"/>
      <c r="C24" s="74"/>
    </row>
    <row r="25" spans="1:3" ht="16" x14ac:dyDescent="0.2">
      <c r="A25" s="20" t="s">
        <v>26</v>
      </c>
      <c r="B25" s="74"/>
      <c r="C25" s="74"/>
    </row>
    <row r="26" spans="1:3" ht="16" x14ac:dyDescent="0.2">
      <c r="A26" s="20" t="s">
        <v>28</v>
      </c>
      <c r="B26" s="74"/>
      <c r="C26" s="74"/>
    </row>
    <row r="27" spans="1:3" ht="16" x14ac:dyDescent="0.2">
      <c r="A27" s="19" t="s">
        <v>29</v>
      </c>
      <c r="B27" s="74"/>
      <c r="C27" s="74"/>
    </row>
    <row r="28" spans="1:3" x14ac:dyDescent="0.2">
      <c r="A28" s="80" t="s">
        <v>30</v>
      </c>
      <c r="B28" s="80"/>
      <c r="C28" s="80"/>
    </row>
    <row r="29" spans="1:3" x14ac:dyDescent="0.2">
      <c r="A29" s="90" t="s">
        <v>31</v>
      </c>
      <c r="B29" s="91"/>
      <c r="C29" s="11"/>
    </row>
    <row r="30" spans="1:3" x14ac:dyDescent="0.2">
      <c r="A30" s="90" t="s">
        <v>32</v>
      </c>
      <c r="B30" s="91"/>
      <c r="C30" s="11"/>
    </row>
    <row r="31" spans="1:3" x14ac:dyDescent="0.2">
      <c r="A31" s="90" t="s">
        <v>33</v>
      </c>
      <c r="B31" s="91"/>
      <c r="C31" s="12"/>
    </row>
    <row r="32" spans="1:3" x14ac:dyDescent="0.2">
      <c r="A32" s="90" t="s">
        <v>34</v>
      </c>
      <c r="B32" s="91"/>
      <c r="C32" s="11"/>
    </row>
    <row r="33" spans="1:3" x14ac:dyDescent="0.2">
      <c r="A33" s="90" t="s">
        <v>35</v>
      </c>
      <c r="B33" s="91"/>
      <c r="C33" s="11"/>
    </row>
    <row r="34" spans="1:3" x14ac:dyDescent="0.2">
      <c r="A34" s="90" t="s">
        <v>36</v>
      </c>
      <c r="B34" s="91"/>
      <c r="C34" s="13"/>
    </row>
    <row r="35" spans="1:3" x14ac:dyDescent="0.2">
      <c r="A35" s="81" t="s">
        <v>37</v>
      </c>
      <c r="B35" s="82"/>
      <c r="C35" s="14"/>
    </row>
    <row r="36" spans="1:3" x14ac:dyDescent="0.2">
      <c r="A36" s="81" t="s">
        <v>38</v>
      </c>
      <c r="B36" s="82"/>
      <c r="C36" s="15"/>
    </row>
    <row r="37" spans="1:3" x14ac:dyDescent="0.2">
      <c r="A37" s="83" t="s">
        <v>39</v>
      </c>
      <c r="B37" s="84"/>
      <c r="C37" s="15"/>
    </row>
    <row r="38" spans="1:3" x14ac:dyDescent="0.2">
      <c r="A38" s="85"/>
      <c r="B38" s="86"/>
      <c r="C38" s="15"/>
    </row>
    <row r="39" spans="1:3" x14ac:dyDescent="0.2">
      <c r="A39" s="87"/>
      <c r="B39" s="88"/>
      <c r="C39" s="15"/>
    </row>
    <row r="40" spans="1:3" x14ac:dyDescent="0.2">
      <c r="A40" s="89" t="s">
        <v>40</v>
      </c>
      <c r="B40" s="89"/>
      <c r="C40" s="89"/>
    </row>
    <row r="41" spans="1:3" ht="16" x14ac:dyDescent="0.2">
      <c r="A41" s="17" t="s">
        <v>41</v>
      </c>
      <c r="B41" s="18"/>
      <c r="C41" s="15"/>
    </row>
    <row r="42" spans="1:3" x14ac:dyDescent="0.2">
      <c r="A42" s="81" t="s">
        <v>42</v>
      </c>
      <c r="B42" s="82"/>
      <c r="C42" s="15"/>
    </row>
    <row r="43" spans="1:3" x14ac:dyDescent="0.2">
      <c r="A43" s="81" t="s">
        <v>43</v>
      </c>
      <c r="B43" s="82"/>
      <c r="C43" s="15"/>
    </row>
    <row r="44" spans="1:3" ht="16" x14ac:dyDescent="0.2">
      <c r="A44" s="17" t="s">
        <v>44</v>
      </c>
      <c r="B44" s="18"/>
      <c r="C44" s="15"/>
    </row>
    <row r="45" spans="1:3" ht="16" x14ac:dyDescent="0.2">
      <c r="A45" s="17" t="s">
        <v>45</v>
      </c>
      <c r="B45" s="18"/>
      <c r="C45" s="15"/>
    </row>
    <row r="46" spans="1:3" x14ac:dyDescent="0.2">
      <c r="A46" s="81" t="s">
        <v>46</v>
      </c>
      <c r="B46" s="82"/>
      <c r="C46" s="15"/>
    </row>
    <row r="47" spans="1:3" ht="16" x14ac:dyDescent="0.2">
      <c r="A47" s="17" t="s">
        <v>47</v>
      </c>
      <c r="B47" s="16"/>
      <c r="C47" s="15"/>
    </row>
    <row r="48" spans="1:3" x14ac:dyDescent="0.2">
      <c r="A48" s="81" t="s">
        <v>48</v>
      </c>
      <c r="B48" s="82"/>
      <c r="C48" s="15"/>
    </row>
    <row r="49" spans="1:3" x14ac:dyDescent="0.2">
      <c r="A49" s="81" t="s">
        <v>49</v>
      </c>
      <c r="B49" s="82"/>
      <c r="C49" s="15"/>
    </row>
    <row r="50" spans="1:3" x14ac:dyDescent="0.2">
      <c r="A50" s="81" t="s">
        <v>39</v>
      </c>
      <c r="B50" s="8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Normal="100" workbookViewId="0">
      <selection activeCell="C17" sqref="C17"/>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103" t="s">
        <v>50</v>
      </c>
      <c r="B1" s="103"/>
      <c r="C1" s="103"/>
    </row>
    <row r="2" spans="1:9" ht="15" customHeight="1" x14ac:dyDescent="0.2">
      <c r="A2" s="33" t="s">
        <v>11</v>
      </c>
      <c r="B2" s="104" t="str">
        <f>'AUTOS NOTA 321'!B2:C2</f>
        <v>SINIESTRO   APL</v>
      </c>
      <c r="C2" s="105"/>
    </row>
    <row r="3" spans="1:9" ht="16" x14ac:dyDescent="0.2">
      <c r="A3" s="34" t="s">
        <v>1</v>
      </c>
      <c r="B3" s="108" t="str">
        <f>'AUTOS  NOTA 322'!B2:C2</f>
        <v>2025012293-EXPEDIENTE: 2025-1884</v>
      </c>
      <c r="C3" s="108"/>
    </row>
    <row r="4" spans="1:9" ht="16" x14ac:dyDescent="0.2">
      <c r="A4" s="34" t="s">
        <v>2</v>
      </c>
      <c r="B4" s="108" t="str">
        <f>'AUTOS  NOTA 322'!B3:C3</f>
        <v>DELEGATURA PARA FUNCIONES JURISDICCIONALES-SUPERINTENDENCIA FINANCIERA DE COLOMBIA</v>
      </c>
      <c r="C4" s="108"/>
    </row>
    <row r="5" spans="1:9" ht="16" x14ac:dyDescent="0.2">
      <c r="A5" s="34" t="s">
        <v>3</v>
      </c>
      <c r="B5" s="108" t="str">
        <f>'AUTOS  NOTA 322'!B4:C4</f>
        <v>ALLIANZ SEGUROS S.A.</v>
      </c>
      <c r="C5" s="108"/>
    </row>
    <row r="6" spans="1:9" ht="15" customHeight="1" x14ac:dyDescent="0.2">
      <c r="A6" s="34" t="s">
        <v>4</v>
      </c>
      <c r="B6" s="108" t="str">
        <f>'AUTOS  NOTA 322'!B5:C5</f>
        <v xml:space="preserve">LINDA YESENIA SABIO BARRETO  Y OSCAR ALEJANDRO VASQUEZ GUERRERO </v>
      </c>
      <c r="C6" s="108"/>
    </row>
    <row r="7" spans="1:9" ht="16" x14ac:dyDescent="0.2">
      <c r="A7" s="34" t="s">
        <v>5</v>
      </c>
      <c r="B7" s="108" t="str">
        <f>'AUTOS  NOTA 322'!B6:C6</f>
        <v>DEMANDA DIRECTA</v>
      </c>
      <c r="C7" s="108"/>
    </row>
    <row r="8" spans="1:9" ht="16" x14ac:dyDescent="0.2">
      <c r="A8" s="36" t="s">
        <v>101</v>
      </c>
      <c r="B8" s="108" t="str">
        <f>'AUTOS  NOTA 322'!B7:C8</f>
        <v>NO APLICA</v>
      </c>
      <c r="C8" s="108"/>
    </row>
    <row r="9" spans="1:9" ht="16" x14ac:dyDescent="0.2">
      <c r="A9" s="34" t="s">
        <v>51</v>
      </c>
      <c r="B9" s="101">
        <f>SUM(C11,C12,C14,C15,C17)</f>
        <v>0</v>
      </c>
      <c r="C9" s="102"/>
    </row>
    <row r="10" spans="1:9" x14ac:dyDescent="0.2">
      <c r="A10" s="109" t="s">
        <v>52</v>
      </c>
      <c r="B10" s="106" t="s">
        <v>53</v>
      </c>
      <c r="C10" s="107"/>
    </row>
    <row r="11" spans="1:9" ht="16" x14ac:dyDescent="0.2">
      <c r="A11" s="109"/>
      <c r="B11" s="35" t="s">
        <v>54</v>
      </c>
      <c r="C11" s="30"/>
    </row>
    <row r="12" spans="1:9" ht="16" x14ac:dyDescent="0.2">
      <c r="A12" s="109"/>
      <c r="B12" s="35" t="s">
        <v>55</v>
      </c>
      <c r="C12" s="30"/>
    </row>
    <row r="13" spans="1:9" x14ac:dyDescent="0.2">
      <c r="A13" s="109"/>
      <c r="B13" s="106"/>
      <c r="C13" s="107"/>
    </row>
    <row r="14" spans="1:9" ht="16" x14ac:dyDescent="0.2">
      <c r="A14" s="109"/>
      <c r="B14" s="35" t="s">
        <v>98</v>
      </c>
      <c r="C14" s="38"/>
    </row>
    <row r="15" spans="1:9" ht="16" x14ac:dyDescent="0.2">
      <c r="A15" s="109"/>
      <c r="B15" s="35" t="s">
        <v>99</v>
      </c>
      <c r="C15" s="38"/>
      <c r="E15" s="41" t="s">
        <v>57</v>
      </c>
      <c r="F15" s="42">
        <v>0.7</v>
      </c>
    </row>
    <row r="16" spans="1:9" x14ac:dyDescent="0.2">
      <c r="A16" s="109"/>
      <c r="B16" s="106" t="s">
        <v>58</v>
      </c>
      <c r="C16" s="107"/>
      <c r="E16" s="41" t="s">
        <v>59</v>
      </c>
      <c r="F16" s="43">
        <v>0.3</v>
      </c>
      <c r="I16" s="44"/>
    </row>
    <row r="17" spans="1:9" x14ac:dyDescent="0.2">
      <c r="A17" s="109"/>
      <c r="B17" s="35"/>
      <c r="C17" s="39"/>
      <c r="F17" s="45"/>
      <c r="I17" s="44"/>
    </row>
    <row r="18" spans="1:9" ht="23.25" customHeight="1" x14ac:dyDescent="0.2">
      <c r="A18" s="37" t="s">
        <v>60</v>
      </c>
      <c r="B18" s="104" t="s">
        <v>57</v>
      </c>
      <c r="C18" s="105"/>
    </row>
    <row r="19" spans="1:9" ht="32" x14ac:dyDescent="0.2">
      <c r="A19" s="34" t="s">
        <v>62</v>
      </c>
      <c r="B19" s="117"/>
      <c r="C19" s="118"/>
    </row>
    <row r="20" spans="1:9" ht="15" customHeight="1" x14ac:dyDescent="0.2">
      <c r="A20" s="46" t="s">
        <v>63</v>
      </c>
      <c r="B20" s="114">
        <f>((C22+C23+C25+C26+C30+C28+C32+C34+C29+C33)-C37-C38)*C36*C39</f>
        <v>0</v>
      </c>
      <c r="C20" s="114"/>
    </row>
    <row r="21" spans="1:9" ht="16" x14ac:dyDescent="0.2">
      <c r="A21" s="37" t="s">
        <v>64</v>
      </c>
      <c r="B21" s="119" t="s">
        <v>53</v>
      </c>
      <c r="C21" s="120"/>
    </row>
    <row r="22" spans="1:9" ht="16" x14ac:dyDescent="0.2">
      <c r="A22" s="112"/>
      <c r="B22" s="35" t="s">
        <v>54</v>
      </c>
      <c r="C22" s="30"/>
    </row>
    <row r="23" spans="1:9" ht="16" x14ac:dyDescent="0.2">
      <c r="A23" s="113"/>
      <c r="B23" s="35" t="s">
        <v>55</v>
      </c>
      <c r="C23" s="30">
        <v>0</v>
      </c>
    </row>
    <row r="24" spans="1:9" x14ac:dyDescent="0.2">
      <c r="A24" s="113"/>
      <c r="B24" s="106" t="s">
        <v>56</v>
      </c>
      <c r="C24" s="107"/>
    </row>
    <row r="25" spans="1:9" ht="16" x14ac:dyDescent="0.2">
      <c r="A25" s="113"/>
      <c r="B25" s="35" t="s">
        <v>98</v>
      </c>
      <c r="C25" s="30">
        <v>0</v>
      </c>
    </row>
    <row r="26" spans="1:9" ht="29" customHeight="1" x14ac:dyDescent="0.2">
      <c r="A26" s="113"/>
      <c r="B26" s="35" t="s">
        <v>100</v>
      </c>
      <c r="C26" s="30">
        <v>0</v>
      </c>
    </row>
    <row r="27" spans="1:9" x14ac:dyDescent="0.2">
      <c r="A27" s="113"/>
      <c r="B27" s="106" t="s">
        <v>121</v>
      </c>
      <c r="C27" s="107"/>
    </row>
    <row r="28" spans="1:9" ht="16" x14ac:dyDescent="0.2">
      <c r="A28" s="113"/>
      <c r="B28" s="35" t="s">
        <v>130</v>
      </c>
      <c r="C28" s="30">
        <v>0</v>
      </c>
    </row>
    <row r="29" spans="1:9" ht="16" x14ac:dyDescent="0.2">
      <c r="A29" s="113"/>
      <c r="B29" s="35" t="s">
        <v>54</v>
      </c>
      <c r="C29" s="30"/>
    </row>
    <row r="30" spans="1:9" ht="16" x14ac:dyDescent="0.2">
      <c r="A30" s="113"/>
      <c r="B30" s="35" t="s">
        <v>55</v>
      </c>
      <c r="C30" s="30">
        <v>0</v>
      </c>
    </row>
    <row r="31" spans="1:9" x14ac:dyDescent="0.2">
      <c r="A31" s="113"/>
      <c r="B31" s="106" t="s">
        <v>122</v>
      </c>
      <c r="C31" s="107"/>
    </row>
    <row r="32" spans="1:9" x14ac:dyDescent="0.2">
      <c r="A32" s="113"/>
      <c r="B32" s="35"/>
      <c r="C32" s="30"/>
    </row>
    <row r="33" spans="1:3" ht="16" x14ac:dyDescent="0.2">
      <c r="A33" s="113"/>
      <c r="B33" s="35" t="s">
        <v>54</v>
      </c>
      <c r="C33" s="30">
        <v>0</v>
      </c>
    </row>
    <row r="34" spans="1:3" ht="16" x14ac:dyDescent="0.2">
      <c r="A34" s="113"/>
      <c r="B34" s="35" t="s">
        <v>55</v>
      </c>
      <c r="C34" s="30">
        <v>0</v>
      </c>
    </row>
    <row r="35" spans="1:3" x14ac:dyDescent="0.2">
      <c r="A35" s="113"/>
      <c r="B35" s="106" t="s">
        <v>114</v>
      </c>
      <c r="C35" s="107"/>
    </row>
    <row r="36" spans="1:3" ht="16" x14ac:dyDescent="0.2">
      <c r="A36" s="113"/>
      <c r="B36" s="35" t="s">
        <v>125</v>
      </c>
      <c r="C36" s="31">
        <v>1</v>
      </c>
    </row>
    <row r="37" spans="1:3" ht="16" x14ac:dyDescent="0.2">
      <c r="A37" s="113"/>
      <c r="B37" s="35" t="s">
        <v>115</v>
      </c>
      <c r="C37" s="32">
        <v>0</v>
      </c>
    </row>
    <row r="38" spans="1:3" ht="16" x14ac:dyDescent="0.2">
      <c r="A38" s="113"/>
      <c r="B38" s="35" t="s">
        <v>167</v>
      </c>
      <c r="C38" s="32"/>
    </row>
    <row r="39" spans="1:3" ht="16" x14ac:dyDescent="0.2">
      <c r="A39" s="113"/>
      <c r="B39" s="35" t="s">
        <v>129</v>
      </c>
      <c r="C39" s="31">
        <v>1</v>
      </c>
    </row>
    <row r="40" spans="1:3" ht="16" x14ac:dyDescent="0.2">
      <c r="A40" s="47" t="s">
        <v>65</v>
      </c>
      <c r="B40" s="114">
        <f>IFERROR(B20*(VLOOKUP(B18,E15:F17,2,0)),16666)</f>
        <v>0</v>
      </c>
      <c r="C40" s="114"/>
    </row>
    <row r="41" spans="1:3" ht="93" customHeight="1" x14ac:dyDescent="0.2">
      <c r="A41" s="34" t="s">
        <v>123</v>
      </c>
      <c r="B41" s="115"/>
      <c r="C41" s="116"/>
    </row>
    <row r="42" spans="1:3" ht="211.5" customHeight="1" x14ac:dyDescent="0.2">
      <c r="A42" s="34" t="s">
        <v>66</v>
      </c>
      <c r="B42" s="110"/>
      <c r="C42" s="111"/>
    </row>
    <row r="45" spans="1:3" ht="26" x14ac:dyDescent="0.2">
      <c r="A45" s="99" t="s">
        <v>168</v>
      </c>
      <c r="B45" s="99"/>
      <c r="C45" s="99"/>
    </row>
    <row r="46" spans="1:3" x14ac:dyDescent="0.2">
      <c r="A46" s="100" t="s">
        <v>169</v>
      </c>
      <c r="B46" s="100"/>
      <c r="C46" s="100"/>
    </row>
    <row r="47" spans="1:3" x14ac:dyDescent="0.2">
      <c r="A47" s="48" t="s">
        <v>170</v>
      </c>
      <c r="B47" s="48" t="s">
        <v>171</v>
      </c>
      <c r="C47" s="49" t="s">
        <v>172</v>
      </c>
    </row>
    <row r="48" spans="1:3" x14ac:dyDescent="0.2">
      <c r="A48" s="50" t="s">
        <v>173</v>
      </c>
      <c r="B48" s="51" t="s">
        <v>27</v>
      </c>
      <c r="C48" s="50" t="s">
        <v>174</v>
      </c>
    </row>
    <row r="49" spans="1:3" ht="42" x14ac:dyDescent="0.2">
      <c r="A49" s="50" t="s">
        <v>175</v>
      </c>
      <c r="B49" s="51" t="s">
        <v>27</v>
      </c>
      <c r="C49" s="50" t="s">
        <v>176</v>
      </c>
    </row>
    <row r="50" spans="1:3" ht="28" x14ac:dyDescent="0.2">
      <c r="A50" s="50" t="s">
        <v>177</v>
      </c>
      <c r="B50" s="51" t="s">
        <v>27</v>
      </c>
      <c r="C50" s="50" t="s">
        <v>178</v>
      </c>
    </row>
    <row r="51" spans="1:3" x14ac:dyDescent="0.2">
      <c r="A51" s="50" t="s">
        <v>179</v>
      </c>
      <c r="B51" s="51" t="s">
        <v>27</v>
      </c>
      <c r="C51" s="50" t="s">
        <v>180</v>
      </c>
    </row>
    <row r="52" spans="1:3" x14ac:dyDescent="0.2">
      <c r="A52" s="50" t="s">
        <v>181</v>
      </c>
      <c r="B52" s="51" t="s">
        <v>27</v>
      </c>
      <c r="C52" s="52"/>
    </row>
    <row r="53" spans="1:3" x14ac:dyDescent="0.2">
      <c r="A53" s="50" t="s">
        <v>182</v>
      </c>
      <c r="B53" s="51"/>
      <c r="C53" s="50" t="s">
        <v>183</v>
      </c>
    </row>
    <row r="54" spans="1:3" ht="28" x14ac:dyDescent="0.2">
      <c r="A54" s="50" t="s">
        <v>184</v>
      </c>
      <c r="B54" s="51" t="s">
        <v>27</v>
      </c>
      <c r="C54" s="50" t="s">
        <v>185</v>
      </c>
    </row>
    <row r="55" spans="1:3" x14ac:dyDescent="0.2">
      <c r="A55" s="50" t="s">
        <v>186</v>
      </c>
      <c r="B55" s="51" t="s">
        <v>27</v>
      </c>
      <c r="C55" s="52" t="s">
        <v>187</v>
      </c>
    </row>
    <row r="56" spans="1:3" ht="28" x14ac:dyDescent="0.2">
      <c r="A56" s="50" t="s">
        <v>188</v>
      </c>
      <c r="B56" s="51" t="s">
        <v>27</v>
      </c>
      <c r="C56" s="52" t="s">
        <v>189</v>
      </c>
    </row>
    <row r="57" spans="1:3" ht="28" x14ac:dyDescent="0.2">
      <c r="A57" s="50" t="s">
        <v>190</v>
      </c>
      <c r="B57" s="51" t="s">
        <v>27</v>
      </c>
      <c r="C57" s="52" t="s">
        <v>191</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4" sqref="B14:C14"/>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3" t="s">
        <v>67</v>
      </c>
      <c r="B1" s="73"/>
      <c r="C1" s="73"/>
    </row>
    <row r="2" spans="1:3" ht="16" x14ac:dyDescent="0.2">
      <c r="A2" s="20" t="s">
        <v>11</v>
      </c>
      <c r="B2" s="97" t="str">
        <f>'AUTOS NOTA 324-478'!B2:C2</f>
        <v>SINIESTRO   APL</v>
      </c>
      <c r="C2" s="98"/>
    </row>
    <row r="3" spans="1:3" ht="16" x14ac:dyDescent="0.2">
      <c r="A3" s="5" t="s">
        <v>1</v>
      </c>
      <c r="B3" s="74" t="str">
        <f>'AUTOS  NOTA 322'!B2:C2</f>
        <v>2025012293-EXPEDIENTE: 2025-1884</v>
      </c>
      <c r="C3" s="74"/>
    </row>
    <row r="4" spans="1:3" ht="16" x14ac:dyDescent="0.2">
      <c r="A4" s="5" t="s">
        <v>2</v>
      </c>
      <c r="B4" s="74" t="str">
        <f>'AUTOS  NOTA 322'!B3:C3</f>
        <v>DELEGATURA PARA FUNCIONES JURISDICCIONALES-SUPERINTENDENCIA FINANCIERA DE COLOMBIA</v>
      </c>
      <c r="C4" s="74"/>
    </row>
    <row r="5" spans="1:3" ht="16" x14ac:dyDescent="0.2">
      <c r="A5" s="5" t="s">
        <v>3</v>
      </c>
      <c r="B5" s="74" t="str">
        <f>'AUTOS  NOTA 322'!B4:C4</f>
        <v>ALLIANZ SEGUROS S.A.</v>
      </c>
      <c r="C5" s="74"/>
    </row>
    <row r="6" spans="1:3" ht="15" customHeight="1" x14ac:dyDescent="0.2">
      <c r="A6" s="5" t="s">
        <v>4</v>
      </c>
      <c r="B6" s="74" t="str">
        <f>'AUTOS  NOTA 322'!B5:C5</f>
        <v xml:space="preserve">LINDA YESENIA SABIO BARRETO  Y OSCAR ALEJANDRO VASQUEZ GUERRERO </v>
      </c>
      <c r="C6" s="74"/>
    </row>
    <row r="7" spans="1:3" ht="15" customHeight="1" x14ac:dyDescent="0.2">
      <c r="A7" s="5" t="s">
        <v>5</v>
      </c>
      <c r="B7" s="74" t="str">
        <f>'AUTOS  NOTA 322'!B6:C6</f>
        <v>DEMANDA DIRECTA</v>
      </c>
      <c r="C7" s="74"/>
    </row>
    <row r="8" spans="1:3" ht="15" customHeight="1" x14ac:dyDescent="0.2">
      <c r="A8" s="29" t="s">
        <v>101</v>
      </c>
      <c r="B8" s="74" t="str">
        <f>'AUTOS  NOTA 322'!B7:C8</f>
        <v>NO APLICA</v>
      </c>
      <c r="C8" s="74"/>
    </row>
    <row r="9" spans="1:3" ht="19" customHeight="1" x14ac:dyDescent="0.2">
      <c r="A9" s="5" t="s">
        <v>102</v>
      </c>
      <c r="B9" s="74" t="s">
        <v>57</v>
      </c>
      <c r="C9" s="74"/>
    </row>
    <row r="10" spans="1:3" ht="16" x14ac:dyDescent="0.2">
      <c r="A10" s="7" t="s">
        <v>64</v>
      </c>
      <c r="B10" s="123">
        <f>'AUTOS NOTA 324-478'!B20:C20</f>
        <v>0</v>
      </c>
      <c r="C10" s="123"/>
    </row>
    <row r="11" spans="1:3" ht="16" x14ac:dyDescent="0.2">
      <c r="A11" s="7" t="s">
        <v>116</v>
      </c>
      <c r="B11" s="124">
        <f>'AUTOS NOTA 324-478'!B40:C40</f>
        <v>0</v>
      </c>
      <c r="C11" s="74"/>
    </row>
    <row r="12" spans="1:3" ht="32" x14ac:dyDescent="0.2">
      <c r="A12" s="7" t="s">
        <v>68</v>
      </c>
      <c r="B12" s="121"/>
      <c r="C12" s="122"/>
    </row>
    <row r="13" spans="1:3" ht="48" x14ac:dyDescent="0.2">
      <c r="A13" s="5" t="s">
        <v>69</v>
      </c>
      <c r="B13" s="74"/>
      <c r="C13" s="74"/>
    </row>
    <row r="14" spans="1:3" ht="48" x14ac:dyDescent="0.2">
      <c r="A14" s="5" t="s">
        <v>70</v>
      </c>
      <c r="B14" s="74"/>
      <c r="C14" s="74"/>
    </row>
    <row r="15" spans="1:3" ht="16" x14ac:dyDescent="0.2">
      <c r="A15" s="5" t="s">
        <v>71</v>
      </c>
      <c r="B15" s="6"/>
      <c r="C15" s="6"/>
    </row>
    <row r="16" spans="1:3" ht="16" x14ac:dyDescent="0.2">
      <c r="A16" s="7" t="s">
        <v>72</v>
      </c>
      <c r="B16" s="74"/>
      <c r="C16" s="74"/>
    </row>
    <row r="17" spans="1:3" ht="16" x14ac:dyDescent="0.2">
      <c r="A17" s="6" t="s">
        <v>73</v>
      </c>
      <c r="B17" s="122"/>
      <c r="C17" s="12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4"/>
  <sheetViews>
    <sheetView workbookViewId="0">
      <selection activeCell="B11" sqref="B11:C11"/>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3" t="s">
        <v>131</v>
      </c>
      <c r="B1" s="73"/>
      <c r="C1" s="73"/>
    </row>
    <row r="2" spans="1:3" ht="16" x14ac:dyDescent="0.2">
      <c r="A2" s="40" t="s">
        <v>11</v>
      </c>
      <c r="B2" s="97" t="str">
        <f>'AUTOS NOTA 321'!B2:C2</f>
        <v>SINIESTRO   APL</v>
      </c>
      <c r="C2" s="98"/>
    </row>
    <row r="3" spans="1:3" ht="16" x14ac:dyDescent="0.2">
      <c r="A3" s="5" t="s">
        <v>1</v>
      </c>
      <c r="B3" s="74" t="str">
        <f>'AUTOS  NOTA 322'!B2:C2</f>
        <v>2025012293-EXPEDIENTE: 2025-1884</v>
      </c>
      <c r="C3" s="74"/>
    </row>
    <row r="4" spans="1:3" ht="16" x14ac:dyDescent="0.2">
      <c r="A4" s="5" t="s">
        <v>2</v>
      </c>
      <c r="B4" s="74" t="str">
        <f>'AUTOS  NOTA 322'!B3:C3</f>
        <v>DELEGATURA PARA FUNCIONES JURISDICCIONALES-SUPERINTENDENCIA FINANCIERA DE COLOMBIA</v>
      </c>
      <c r="C4" s="74"/>
    </row>
    <row r="5" spans="1:3" ht="16" x14ac:dyDescent="0.2">
      <c r="A5" s="5" t="s">
        <v>3</v>
      </c>
      <c r="B5" s="74" t="str">
        <f>'AUTOS  NOTA 322'!B4:C4</f>
        <v>ALLIANZ SEGUROS S.A.</v>
      </c>
      <c r="C5" s="74"/>
    </row>
    <row r="6" spans="1:3" ht="16" x14ac:dyDescent="0.2">
      <c r="A6" s="5" t="s">
        <v>4</v>
      </c>
      <c r="B6" s="74" t="str">
        <f>'AUTOS  NOTA 322'!B5:C5</f>
        <v xml:space="preserve">LINDA YESENIA SABIO BARRETO  Y OSCAR ALEJANDRO VASQUEZ GUERRERO </v>
      </c>
      <c r="C6" s="74"/>
    </row>
    <row r="7" spans="1:3" ht="16" x14ac:dyDescent="0.2">
      <c r="A7" s="5" t="s">
        <v>5</v>
      </c>
      <c r="B7" s="74" t="str">
        <f>'AUTOS  NOTA 322'!B6:C6</f>
        <v>DEMANDA DIRECTA</v>
      </c>
      <c r="C7" s="74"/>
    </row>
    <row r="8" spans="1:3" ht="16" x14ac:dyDescent="0.2">
      <c r="A8" s="5" t="s">
        <v>102</v>
      </c>
      <c r="B8" s="74" t="str">
        <f>'AUTOS NOTA 324-478'!B18:C18</f>
        <v>PROBABLE</v>
      </c>
      <c r="C8" s="74"/>
    </row>
    <row r="9" spans="1:3" ht="16" x14ac:dyDescent="0.2">
      <c r="A9" s="7" t="s">
        <v>64</v>
      </c>
      <c r="B9" s="123">
        <f>'AUTOS NOTA 324-478'!B20:C20</f>
        <v>0</v>
      </c>
      <c r="C9" s="123"/>
    </row>
    <row r="10" spans="1:3" ht="16" x14ac:dyDescent="0.2">
      <c r="A10" s="5" t="s">
        <v>132</v>
      </c>
      <c r="B10" s="126">
        <v>0</v>
      </c>
      <c r="C10" s="126"/>
    </row>
    <row r="11" spans="1:3" ht="30" customHeight="1" x14ac:dyDescent="0.2">
      <c r="A11" s="5" t="s">
        <v>192</v>
      </c>
      <c r="B11" s="74"/>
      <c r="C11" s="74"/>
    </row>
    <row r="12" spans="1:3" ht="16" x14ac:dyDescent="0.2">
      <c r="A12" s="5" t="s">
        <v>194</v>
      </c>
      <c r="B12" s="125"/>
      <c r="C12" s="125"/>
    </row>
    <row r="13" spans="1:3" ht="16" x14ac:dyDescent="0.2">
      <c r="A13" s="5" t="s">
        <v>195</v>
      </c>
      <c r="B13" s="74"/>
      <c r="C13" s="74"/>
    </row>
    <row r="19" spans="4:8" x14ac:dyDescent="0.2">
      <c r="D19" t="str">
        <f t="shared" ref="D19:H22" si="0">UPPER(D17)</f>
        <v/>
      </c>
      <c r="E19" t="str">
        <f t="shared" si="0"/>
        <v/>
      </c>
      <c r="F19" t="str">
        <f t="shared" si="0"/>
        <v/>
      </c>
      <c r="G19" t="str">
        <f t="shared" si="0"/>
        <v/>
      </c>
      <c r="H19" t="str">
        <f t="shared" si="0"/>
        <v/>
      </c>
    </row>
    <row r="20" spans="4:8" x14ac:dyDescent="0.2">
      <c r="D20" t="str">
        <f t="shared" si="0"/>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UPPER(D20)</f>
        <v/>
      </c>
      <c r="E22" t="str">
        <f t="shared" si="0"/>
        <v/>
      </c>
      <c r="F22" t="str">
        <f t="shared" si="0"/>
        <v/>
      </c>
      <c r="G22" t="str">
        <f t="shared" si="0"/>
        <v/>
      </c>
      <c r="H22" t="str">
        <f t="shared" si="0"/>
        <v/>
      </c>
    </row>
    <row r="23" spans="4:8" x14ac:dyDescent="0.2">
      <c r="D23" t="str">
        <f t="shared" ref="D23:H24" si="1">UPPER(D21)</f>
        <v/>
      </c>
      <c r="E23" t="str">
        <f t="shared" si="1"/>
        <v/>
      </c>
      <c r="F23" t="str">
        <f t="shared" si="1"/>
        <v/>
      </c>
      <c r="G23" t="str">
        <f t="shared" si="1"/>
        <v/>
      </c>
      <c r="H23" t="str">
        <f t="shared" si="1"/>
        <v/>
      </c>
    </row>
    <row r="24" spans="4:8" x14ac:dyDescent="0.2">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2:C12"/>
    <mergeCell ref="B13:C13"/>
    <mergeCell ref="B7:C7"/>
    <mergeCell ref="B8:C8"/>
    <mergeCell ref="B9:C9"/>
    <mergeCell ref="B10:C10"/>
    <mergeCell ref="B11:C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topLeftCell="A16" zoomScaleNormal="100" workbookViewId="0">
      <selection activeCell="B39" sqref="B3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3" t="s">
        <v>133</v>
      </c>
      <c r="B1" s="73"/>
      <c r="C1" s="73"/>
    </row>
    <row r="2" spans="1:6" ht="16" x14ac:dyDescent="0.2">
      <c r="A2" s="20" t="s">
        <v>11</v>
      </c>
      <c r="B2" s="97" t="str">
        <f>'AUTOS NOTA 321'!B2:C2</f>
        <v>SINIESTRO   APL</v>
      </c>
      <c r="C2" s="98"/>
    </row>
    <row r="3" spans="1:6" ht="16" x14ac:dyDescent="0.2">
      <c r="A3" s="5" t="s">
        <v>1</v>
      </c>
      <c r="B3" s="74" t="str">
        <f>'AUTOS  NOTA 322'!B2:C2</f>
        <v>2025012293-EXPEDIENTE: 2025-1884</v>
      </c>
      <c r="C3" s="74"/>
    </row>
    <row r="4" spans="1:6" ht="16" x14ac:dyDescent="0.2">
      <c r="A4" s="5" t="s">
        <v>2</v>
      </c>
      <c r="B4" s="74" t="str">
        <f>'AUTOS  NOTA 322'!B3:C3</f>
        <v>DELEGATURA PARA FUNCIONES JURISDICCIONALES-SUPERINTENDENCIA FINANCIERA DE COLOMBIA</v>
      </c>
      <c r="C4" s="74"/>
    </row>
    <row r="5" spans="1:6" ht="15" customHeight="1" x14ac:dyDescent="0.2">
      <c r="A5" s="5" t="s">
        <v>3</v>
      </c>
      <c r="B5" s="74" t="str">
        <f>'AUTOS  NOTA 322'!B4:C4</f>
        <v>ALLIANZ SEGUROS S.A.</v>
      </c>
      <c r="C5" s="74"/>
    </row>
    <row r="6" spans="1:6" ht="15" customHeight="1" x14ac:dyDescent="0.2">
      <c r="A6" s="5" t="s">
        <v>4</v>
      </c>
      <c r="B6" s="74" t="str">
        <f>'AUTOS  NOTA 322'!B5:C5</f>
        <v xml:space="preserve">LINDA YESENIA SABIO BARRETO  Y OSCAR ALEJANDRO VASQUEZ GUERRERO </v>
      </c>
      <c r="C6" s="74"/>
    </row>
    <row r="7" spans="1:6" ht="16" x14ac:dyDescent="0.2">
      <c r="A7" s="5" t="s">
        <v>5</v>
      </c>
      <c r="B7" s="74" t="str">
        <f>'AUTOS  NOTA 322'!B6:C6</f>
        <v>DEMANDA DIRECTA</v>
      </c>
      <c r="C7" s="74"/>
    </row>
    <row r="8" spans="1:6" ht="16" x14ac:dyDescent="0.2">
      <c r="A8" s="5" t="s">
        <v>134</v>
      </c>
      <c r="B8" s="127">
        <f>'AUTOS NOTA 324-478'!B20:C20</f>
        <v>0</v>
      </c>
      <c r="C8" s="127"/>
    </row>
    <row r="9" spans="1:6" ht="16" x14ac:dyDescent="0.2">
      <c r="A9" s="5" t="s">
        <v>135</v>
      </c>
      <c r="B9" s="74"/>
      <c r="C9" s="74"/>
    </row>
    <row r="10" spans="1:6" ht="111" customHeight="1" x14ac:dyDescent="0.2">
      <c r="A10" s="5" t="s">
        <v>136</v>
      </c>
      <c r="B10" s="74"/>
      <c r="C10" s="74"/>
    </row>
    <row r="11" spans="1:6" ht="21" customHeight="1" x14ac:dyDescent="0.2">
      <c r="A11" s="128"/>
      <c r="B11" s="128"/>
      <c r="C11" s="128"/>
      <c r="E11" t="s">
        <v>57</v>
      </c>
      <c r="F11" s="22">
        <v>0.7</v>
      </c>
    </row>
    <row r="12" spans="1:6" hidden="1" x14ac:dyDescent="0.2">
      <c r="A12" s="129"/>
      <c r="B12" s="129"/>
      <c r="C12" s="129"/>
      <c r="E12" t="s">
        <v>59</v>
      </c>
      <c r="F12" s="23">
        <v>0.3</v>
      </c>
    </row>
    <row r="13" spans="1:6" ht="19" x14ac:dyDescent="0.2">
      <c r="A13" s="130" t="s">
        <v>137</v>
      </c>
      <c r="B13" s="130"/>
      <c r="C13" s="130"/>
    </row>
    <row r="14" spans="1:6" ht="16" x14ac:dyDescent="0.2">
      <c r="A14" s="37" t="s">
        <v>60</v>
      </c>
      <c r="B14" s="104" t="s">
        <v>61</v>
      </c>
      <c r="C14" s="105"/>
    </row>
    <row r="15" spans="1:6" ht="32" x14ac:dyDescent="0.2">
      <c r="A15" s="21" t="s">
        <v>63</v>
      </c>
      <c r="B15" s="131">
        <f>((C17+C18+C20+C21+C25+C23+C27+C29+C24+C28)-C32)*C31*C33</f>
        <v>1000000000</v>
      </c>
      <c r="C15" s="131"/>
    </row>
    <row r="16" spans="1:6" ht="16" x14ac:dyDescent="0.2">
      <c r="A16" s="7" t="s">
        <v>64</v>
      </c>
      <c r="B16" s="132" t="s">
        <v>53</v>
      </c>
      <c r="C16" s="133"/>
    </row>
    <row r="17" spans="1:3" ht="16" x14ac:dyDescent="0.2">
      <c r="A17" s="112"/>
      <c r="B17" s="35" t="s">
        <v>54</v>
      </c>
      <c r="C17" s="30">
        <v>1000000000</v>
      </c>
    </row>
    <row r="18" spans="1:3" ht="16" x14ac:dyDescent="0.2">
      <c r="A18" s="113"/>
      <c r="B18" s="35" t="s">
        <v>55</v>
      </c>
      <c r="C18" s="30">
        <v>0</v>
      </c>
    </row>
    <row r="19" spans="1:3" x14ac:dyDescent="0.2">
      <c r="A19" s="113"/>
      <c r="B19" s="106" t="s">
        <v>56</v>
      </c>
      <c r="C19" s="107"/>
    </row>
    <row r="20" spans="1:3" ht="16" x14ac:dyDescent="0.2">
      <c r="A20" s="113"/>
      <c r="B20" s="35" t="s">
        <v>98</v>
      </c>
      <c r="C20" s="30">
        <v>0</v>
      </c>
    </row>
    <row r="21" spans="1:3" ht="32" x14ac:dyDescent="0.2">
      <c r="A21" s="113"/>
      <c r="B21" s="35" t="s">
        <v>100</v>
      </c>
      <c r="C21" s="30">
        <v>0</v>
      </c>
    </row>
    <row r="22" spans="1:3" x14ac:dyDescent="0.2">
      <c r="A22" s="113"/>
      <c r="B22" s="106" t="s">
        <v>121</v>
      </c>
      <c r="C22" s="107"/>
    </row>
    <row r="23" spans="1:3" ht="16" x14ac:dyDescent="0.2">
      <c r="A23" s="113"/>
      <c r="B23" s="35" t="s">
        <v>130</v>
      </c>
      <c r="C23" s="30">
        <v>0</v>
      </c>
    </row>
    <row r="24" spans="1:3" ht="16" x14ac:dyDescent="0.2">
      <c r="A24" s="113"/>
      <c r="B24" s="35" t="s">
        <v>54</v>
      </c>
      <c r="C24" s="30">
        <v>0</v>
      </c>
    </row>
    <row r="25" spans="1:3" ht="16" x14ac:dyDescent="0.2">
      <c r="A25" s="113"/>
      <c r="B25" s="35" t="s">
        <v>55</v>
      </c>
      <c r="C25" s="30">
        <v>0</v>
      </c>
    </row>
    <row r="26" spans="1:3" x14ac:dyDescent="0.2">
      <c r="A26" s="113"/>
      <c r="B26" s="106" t="s">
        <v>122</v>
      </c>
      <c r="C26" s="107"/>
    </row>
    <row r="27" spans="1:3" x14ac:dyDescent="0.2">
      <c r="A27" s="113"/>
      <c r="B27" s="35"/>
      <c r="C27" s="30"/>
    </row>
    <row r="28" spans="1:3" ht="16" x14ac:dyDescent="0.2">
      <c r="A28" s="113"/>
      <c r="B28" s="35" t="s">
        <v>54</v>
      </c>
      <c r="C28" s="30">
        <v>0</v>
      </c>
    </row>
    <row r="29" spans="1:3" ht="16" x14ac:dyDescent="0.2">
      <c r="A29" s="113"/>
      <c r="B29" s="35" t="s">
        <v>55</v>
      </c>
      <c r="C29" s="30">
        <v>0</v>
      </c>
    </row>
    <row r="30" spans="1:3" x14ac:dyDescent="0.2">
      <c r="A30" s="113"/>
      <c r="B30" s="106" t="s">
        <v>114</v>
      </c>
      <c r="C30" s="107"/>
    </row>
    <row r="31" spans="1:3" ht="16" x14ac:dyDescent="0.2">
      <c r="A31" s="113"/>
      <c r="B31" s="35" t="s">
        <v>125</v>
      </c>
      <c r="C31" s="31">
        <v>1</v>
      </c>
    </row>
    <row r="32" spans="1:3" ht="16" x14ac:dyDescent="0.2">
      <c r="A32" s="113"/>
      <c r="B32" s="35" t="s">
        <v>115</v>
      </c>
      <c r="C32" s="32">
        <v>0</v>
      </c>
    </row>
    <row r="33" spans="1:3" ht="16" x14ac:dyDescent="0.2">
      <c r="A33" s="113"/>
      <c r="B33" s="35" t="s">
        <v>129</v>
      </c>
      <c r="C33" s="31">
        <v>1</v>
      </c>
    </row>
    <row r="34" spans="1:3" ht="16" x14ac:dyDescent="0.2">
      <c r="A34" s="24" t="s">
        <v>65</v>
      </c>
      <c r="B34" s="114">
        <f>IFERROR(B15*(VLOOKUP(B14,E11:F13,2,0)),16666)</f>
        <v>16666</v>
      </c>
      <c r="C34" s="114"/>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128</v>
      </c>
    </row>
    <row r="7" spans="1:15" x14ac:dyDescent="0.2">
      <c r="E7" s="1" t="s">
        <v>96</v>
      </c>
      <c r="I7" t="s">
        <v>119</v>
      </c>
      <c r="L7" s="28" t="s">
        <v>109</v>
      </c>
    </row>
    <row r="8" spans="1:15" x14ac:dyDescent="0.2">
      <c r="E8" s="1" t="s">
        <v>97</v>
      </c>
      <c r="L8" s="28" t="s">
        <v>121</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F3A022-14CF-46D5-8131-E943E7D1100E}">
  <ds:schemaRefs>
    <ds:schemaRef ds:uri="http://schemas.microsoft.com/sharepoint/v3/contenttype/forms"/>
  </ds:schemaRefs>
</ds:datastoreItem>
</file>

<file path=customXml/itemProps2.xml><?xml version="1.0" encoding="utf-8"?>
<ds:datastoreItem xmlns:ds="http://schemas.openxmlformats.org/officeDocument/2006/customXml" ds:itemID="{8D4239CF-636B-4907-A4B8-9D5ACB36E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A28064-E7EB-471E-8ADB-894660FBB5BB}">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López R.</cp:lastModifiedBy>
  <cp:revision/>
  <dcterms:created xsi:type="dcterms:W3CDTF">2020-12-07T14:41:17Z</dcterms:created>
  <dcterms:modified xsi:type="dcterms:W3CDTF">2025-03-10T21:59:06Z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