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FA055BBD-9193-B24E-880C-AF2DA052492F}" xr6:coauthVersionLast="47" xr6:coauthVersionMax="47" xr10:uidLastSave="{00000000-0000-0000-0000-000000000000}"/>
  <bookViews>
    <workbookView xWindow="17680" yWindow="500" windowWidth="25520" windowHeight="156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F22" i="11"/>
  <c r="F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<sst xmlns="http://schemas.openxmlformats.org/spreadsheetml/2006/main" count="312" uniqueCount="221">
  <si>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</si>
  <si>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</si>
  <si>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</si>
  <si>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</si>
  <si>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</si>
  <si>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</si>
  <si>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</si>
  <si>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</si>
  <si>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</si>
  <si>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</si>
  <si>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</si>
  <si>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</si>
  <si>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</si>
  <si>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</si>
  <si>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</si>
  <si>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</si>
  <si>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</si>
  <si>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</si>
  <si>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</si>
  <si>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</si>
  <si>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</si>
  <si>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</si>
  <si>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</si>
  <si>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</si>
  <si>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</si>
  <si>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</si>
  <si>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</si>
  <si>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</si>
  <si>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</si>
  <si>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</si>
  <si>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</si>
  <si>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</si>
  <si>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</si>
  <si>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</si>
  <si>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</si>
  <si>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</si>
  <si>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</si>
  <si>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</si>
  <si>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</si>
  <si>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</si>
  <si>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</si>
  <si>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</si>
  <si>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</si>
  <si>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</si>
  <si>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</si>
  <si>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</si>
  <si>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</si>
  <si>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</si>
  <si>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</si>
  <si>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</si>
  <si>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</si>
  <si>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</si>
  <si>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</si>
  <si>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</si>
  <si>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</si>
  <si>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</si>
  <si>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</si>
  <si>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</si>
  <si>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</si>
  <si>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</si>
  <si>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</si>
  <si>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</si>
  <si>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</si>
  <si>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</si>
  <si>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</si>
  <si>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</si>
  <si>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</si>
  <si>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</si>
  <si>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</si>
  <si>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</si>
  <si>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</si>
  <si>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</si>
  <si>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</si>
  <si>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</si>
  <si>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</si>
  <si>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</si>
  <si>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</si>
  <si>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</si>
  <si>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</si>
  <si>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</si>
  <si>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</si>
  <si>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</si>
  <si>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</si>
  <si>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</si>
  <si>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</si>
  <si>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</si>
  <si>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</si>
  <si>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</si>
  <si>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</si>
  <si>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</si>
  <si>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</si>
  <si>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</si>
  <si>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</si>
  <si>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</si>
  <si>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</si>
  <si>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</si>
  <si>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</si>
  <si>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</si>
  <si>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</si>
  <si>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</si>
  <si>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</si>
  <si>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</si>
  <si>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</si>
  <si>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</si>
  <si>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</si>
  <si>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</si>
  <si>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</si>
  <si>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</si>
  <si>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</si>
  <si>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</si>
  <si>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</si>
  <si>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</si>
  <si>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</si>
  <si>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</si>
  <si>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</si>
  <si>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</si>
  <si>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</si>
  <si>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</si>
  <si>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</si>
  <si>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</si>
  <si>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</si>
  <si>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</si>
  <si>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</si>
  <si>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</si>
  <si>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</si>
  <si>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</si>
  <si>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</si>
  <si>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</si>
  <si>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</si>
  <si>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</si>
  <si>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</si>
  <si>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</si>
  <si>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</si>
  <si>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</si>
  <si>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</si>
  <si>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</si>
  <si>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</si>
  <si>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</si>
  <si>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</si>
  <si>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</si>
  <si>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</si>
  <si>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</si>
  <si>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</si>
  <si>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</si>
  <si>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</si>
  <si>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</si>
  <si>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</si>
  <si>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</si>
  <si>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</si>
  <si>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</si>
  <si>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</si>
  <si>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</si>
  <si>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</si>
  <si>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</si>
  <si>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</si>
  <si>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</si>
  <si>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</si>
  <si>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</si>
  <si>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</si>
  <si>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</si>
  <si>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</si>
  <si>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</si>
  <si>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</si>
  <si>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</si>
  <si>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</si>
  <si>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</si>
  <si>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</si>
  <si>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</si>
  <si>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</si>
  <si>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</si>
  <si>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</si>
  <si>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</si>
  <si>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</si>
  <si>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</si>
  <si>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</si>
  <si>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</si>
  <si>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</si>
  <si>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</si>
  <si>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</si>
  <si>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</si>
  <si>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</si>
  <si>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</si>
  <si>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</si>
  <si>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</si>
  <si>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</si>
  <si>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</si>
  <si>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</si>
  <si>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</si>
  <si>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</si>
  <si>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</si>
  <si>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</si>
  <si>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</si>
  <si>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</si>
  <si>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</si>
  <si>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</si>
  <si>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</si>
  <si>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</si>
  <si>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86568318900120240005900</t>
  </si>
  <si>
    <t>JUZGADO PRIMERO PROMISCUO DEL CIRCUITO DE PUERTO ASIS - PUTUMAYO</t>
  </si>
  <si>
    <t>1. Rigoberto López Cancimance C.C. 18.157.720
2. Edgar Augusto Contreras Delgado C.C.C 80.206.884
3. Allianz Seguros S.A. Nit. 860.026.182-5</t>
  </si>
  <si>
    <t>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t>
  </si>
  <si>
    <t xml:space="preserve">1. Jeremias Guerrero López 
2. Porfirio Gabriel Figueroa 
3. Rolando Daniel Guerrero Narváez </t>
  </si>
  <si>
    <t>1. 18.186.761
2. 87.302.746
3. 87.573.535</t>
  </si>
  <si>
    <t>1. Vereda las Bocanas del municipio de Puerto Asis - Putumayo
2. Vereda La Argentina del municipio de Puerto Asís - Putumayo
3. Vereda Cartagena del municipio de Puerto Asís - Putumayo</t>
  </si>
  <si>
    <t>1. 3108456923
2. 3209057610
3. 3212525158</t>
  </si>
  <si>
    <t>1. jere@gmail.com
2. gabrielfigue.1977@gmail.com
3. vivianaguerrero861@gmail.com</t>
  </si>
  <si>
    <t>1. Sin información
2. Unión libre
3. Unión libre</t>
  </si>
  <si>
    <t>no aplica</t>
  </si>
  <si>
    <t>14 de agosto de 2019</t>
  </si>
  <si>
    <t>18 de septiembre de 2023</t>
  </si>
  <si>
    <t>31 de octubre de 2023</t>
  </si>
  <si>
    <t>IMR-059</t>
  </si>
  <si>
    <t>El día 14 de agosto de 2019, los señores Jeremías Guerrero López, Porfirio Gabriel Figueroa y Rolando Daniel Guerrero se transportaban con 24 pasajeros mas en el vehiculo de placas SMT-020 para realizar labores en una obra de la empresa BPG INC. Sucursal Nueva Granada. Al transportarse sobre la ruta 45 del corregimiento de Santana de la vereda Santa Helena del departamento del Putumayo, fueron impactados por el vehiculo automotor de placas IMR-059 de propiedad de Edgar Augusto Contreras delgado y conducido por Rigoberto Lopez Cancimance, ante la invasión de carril en el sentido contrario al de su circulación vial. Conforme al informe policía de accidente de tránsito, este se produjo por el vehiculo de placas IMR-059 quien invadió el carril contrario a consecuencia de un micro sueño. 
A raíz del hecho los señores Jeremías Guerrero López, Porfirio Gabriel Figueroa y Rolando Daniel Guerrero sufrieron multiples lesiones, las cuales llevaron a que fuesen calificados con una perdida de capacidad laboral del 24,8%, 15.5% y 11% respectivamente.
A consecuencia del accidente, los señores Jeremías Guerrero López, Porfirio Gabriel Figueroa y Rolando Daniel Guerrero no volvieron a ser contratados en la empresa, desvinculándolos definitivamente y sin que a la echa cuenten con una actividad laboral.</t>
  </si>
  <si>
    <t>1. 19 de agosto de 1976
2. 08 de junio de 1977
3. 23 de agosto de 1977</t>
  </si>
  <si>
    <t>1. 42 años
2. 42 años
3. 41 años</t>
  </si>
  <si>
    <t>sin información</t>
  </si>
  <si>
    <t>1. $1.695.000
2. $1.695.000
3. $1.695.000</t>
  </si>
  <si>
    <t>Edgar Augusto Contreras Delgado</t>
  </si>
  <si>
    <t>21 de febrero de 2025</t>
  </si>
  <si>
    <t>20 de febrero de 2025</t>
  </si>
  <si>
    <t>25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</si>
</sst>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4" zoomScale="85" zoomScaleNormal="85" workbookViewId="0">
      <selection activeCell="B35" sqref="B35"/>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4" t="s">
        <v>0</v>
      </c>
      <c r="B1" s="64"/>
      <c r="C1" s="64"/>
    </row>
    <row r="2" spans="1:3" ht="16" x14ac:dyDescent="0.2">
      <c r="A2" s="5" t="s">
        <v>164</v>
      </c>
      <c r="B2" s="69" t="s">
        <v>197</v>
      </c>
      <c r="C2" s="70"/>
    </row>
    <row r="3" spans="1:3" ht="16" x14ac:dyDescent="0.2">
      <c r="A3" s="5" t="s">
        <v>127</v>
      </c>
      <c r="B3" s="65" t="s">
        <v>198</v>
      </c>
      <c r="C3" s="66"/>
    </row>
    <row r="4" spans="1:3" ht="16" x14ac:dyDescent="0.2">
      <c r="A4" s="5" t="s">
        <v>143</v>
      </c>
      <c r="B4" s="71" t="s">
        <v>199</v>
      </c>
      <c r="C4" s="66"/>
    </row>
    <row r="5" spans="1:3" ht="31.5" customHeight="1" x14ac:dyDescent="0.2">
      <c r="A5" s="5" t="s">
        <v>144</v>
      </c>
      <c r="B5" s="71" t="s">
        <v>200</v>
      </c>
      <c r="C5" s="66"/>
    </row>
    <row r="6" spans="1:3" ht="16" x14ac:dyDescent="0.2">
      <c r="A6" s="5" t="s">
        <v>145</v>
      </c>
      <c r="B6" s="58" t="s">
        <v>104</v>
      </c>
      <c r="C6" s="58"/>
    </row>
    <row r="7" spans="1:3" ht="16" x14ac:dyDescent="0.2">
      <c r="A7" s="25" t="s">
        <v>146</v>
      </c>
      <c r="B7" s="65" t="s">
        <v>128</v>
      </c>
      <c r="C7" s="66"/>
    </row>
    <row r="8" spans="1:3" ht="23" customHeight="1" x14ac:dyDescent="0.2">
      <c r="A8" s="26" t="s">
        <v>147</v>
      </c>
      <c r="B8" s="56" t="s">
        <v>201</v>
      </c>
      <c r="C8" s="58"/>
    </row>
    <row r="9" spans="1:3" ht="16" x14ac:dyDescent="0.2">
      <c r="A9" s="26" t="s">
        <v>148</v>
      </c>
      <c r="B9" s="56" t="s">
        <v>202</v>
      </c>
      <c r="C9" s="58"/>
    </row>
    <row r="10" spans="1:3" ht="16" x14ac:dyDescent="0.2">
      <c r="A10" s="26" t="s">
        <v>149</v>
      </c>
      <c r="B10" s="56" t="s">
        <v>203</v>
      </c>
      <c r="C10" s="56"/>
    </row>
    <row r="11" spans="1:3" ht="30" customHeight="1" x14ac:dyDescent="0.2">
      <c r="A11" s="27" t="s">
        <v>150</v>
      </c>
      <c r="B11" s="56" t="s">
        <v>204</v>
      </c>
      <c r="C11" s="56"/>
    </row>
    <row r="12" spans="1:3" ht="30" customHeight="1" x14ac:dyDescent="0.2">
      <c r="A12" s="5" t="s">
        <v>151</v>
      </c>
      <c r="B12" s="57" t="s">
        <v>205</v>
      </c>
      <c r="C12" s="56"/>
    </row>
    <row r="13" spans="1:3" ht="16" x14ac:dyDescent="0.2">
      <c r="A13" s="5" t="s">
        <v>152</v>
      </c>
      <c r="B13" s="56" t="s">
        <v>206</v>
      </c>
      <c r="C13" s="58"/>
    </row>
    <row r="14" spans="1:3" ht="16" x14ac:dyDescent="0.2">
      <c r="A14" s="5" t="s">
        <v>153</v>
      </c>
      <c r="B14" s="59" t="s">
        <v>213</v>
      </c>
      <c r="C14" s="58"/>
    </row>
    <row r="15" spans="1:3" ht="16" x14ac:dyDescent="0.2">
      <c r="A15" s="5" t="s">
        <v>154</v>
      </c>
      <c r="B15" s="56" t="s">
        <v>214</v>
      </c>
      <c r="C15" s="58"/>
    </row>
    <row r="16" spans="1:3" ht="16" x14ac:dyDescent="0.2">
      <c r="A16" s="5" t="s">
        <v>155</v>
      </c>
      <c r="B16" s="58" t="s">
        <v>207</v>
      </c>
      <c r="C16" s="58"/>
    </row>
    <row r="17" spans="1:3" ht="15" customHeight="1" x14ac:dyDescent="0.2">
      <c r="A17" s="5" t="s">
        <v>156</v>
      </c>
      <c r="B17" s="56" t="s">
        <v>7</v>
      </c>
      <c r="C17" s="56"/>
    </row>
    <row r="18" spans="1:3" ht="16" x14ac:dyDescent="0.2">
      <c r="A18" s="5" t="s">
        <v>157</v>
      </c>
      <c r="B18" s="56" t="s">
        <v>215</v>
      </c>
      <c r="C18" s="56"/>
    </row>
    <row r="19" spans="1:3" ht="18.75" customHeight="1" x14ac:dyDescent="0.2">
      <c r="A19" s="5" t="s">
        <v>158</v>
      </c>
      <c r="B19" s="67" t="s">
        <v>216</v>
      </c>
      <c r="C19" s="68"/>
    </row>
    <row r="20" spans="1:3" ht="16" x14ac:dyDescent="0.2">
      <c r="A20" s="5" t="s">
        <v>159</v>
      </c>
      <c r="B20" s="58">
        <v>24</v>
      </c>
      <c r="C20" s="58"/>
    </row>
    <row r="21" spans="1:3" ht="17.25" customHeight="1" x14ac:dyDescent="0.2">
      <c r="A21" s="5" t="s">
        <v>160</v>
      </c>
      <c r="B21" s="56" t="s">
        <v>93</v>
      </c>
      <c r="C21" s="56"/>
    </row>
    <row r="22" spans="1:3" ht="16" x14ac:dyDescent="0.2">
      <c r="A22" s="26" t="s">
        <v>161</v>
      </c>
      <c r="B22" s="53" t="s">
        <v>208</v>
      </c>
      <c r="C22" s="53"/>
    </row>
    <row r="23" spans="1:3" ht="16" x14ac:dyDescent="0.2">
      <c r="A23" s="26" t="s">
        <v>162</v>
      </c>
      <c r="B23" s="55" t="s">
        <v>209</v>
      </c>
      <c r="C23" s="53"/>
    </row>
    <row r="24" spans="1:3" ht="16" x14ac:dyDescent="0.2">
      <c r="A24" s="26" t="s">
        <v>163</v>
      </c>
      <c r="B24" s="55" t="s">
        <v>210</v>
      </c>
      <c r="C24" s="53"/>
    </row>
    <row r="25" spans="1:3" x14ac:dyDescent="0.2">
      <c r="A25" s="72" t="s">
        <v>120</v>
      </c>
      <c r="B25" s="53" t="s">
        <v>212</v>
      </c>
      <c r="C25" s="54"/>
    </row>
    <row r="26" spans="1:3" x14ac:dyDescent="0.2">
      <c r="A26" s="72"/>
      <c r="B26" s="54"/>
      <c r="C26" s="54"/>
    </row>
    <row r="27" spans="1:3" ht="100.5" customHeight="1" x14ac:dyDescent="0.2">
      <c r="A27" s="72"/>
      <c r="B27" s="54"/>
      <c r="C27" s="54"/>
    </row>
    <row r="28" spans="1:3" ht="16" x14ac:dyDescent="0.2">
      <c r="A28" s="26" t="s">
        <v>165</v>
      </c>
      <c r="B28" s="54" t="s">
        <v>217</v>
      </c>
      <c r="C28" s="54"/>
    </row>
    <row r="29" spans="1:3" ht="16" x14ac:dyDescent="0.2">
      <c r="A29" s="26" t="s">
        <v>166</v>
      </c>
      <c r="B29" s="61">
        <v>80206884</v>
      </c>
      <c r="C29" s="54"/>
    </row>
    <row r="30" spans="1:3" ht="16" x14ac:dyDescent="0.2">
      <c r="A30" s="26" t="s">
        <v>167</v>
      </c>
      <c r="B30" s="54" t="s">
        <v>211</v>
      </c>
      <c r="C30" s="54"/>
    </row>
    <row r="31" spans="1:3" ht="16" x14ac:dyDescent="0.2">
      <c r="A31" s="26" t="s">
        <v>168</v>
      </c>
      <c r="B31" s="54">
        <v>21858182</v>
      </c>
      <c r="C31" s="54"/>
    </row>
    <row r="32" spans="1:3" ht="16" x14ac:dyDescent="0.2">
      <c r="A32" s="26" t="s">
        <v>169</v>
      </c>
      <c r="B32" s="62" t="s">
        <v>218</v>
      </c>
      <c r="C32" s="63"/>
    </row>
    <row r="33" spans="1:3" ht="16" x14ac:dyDescent="0.2">
      <c r="A33" s="5" t="s">
        <v>170</v>
      </c>
      <c r="B33" s="60" t="s">
        <v>219</v>
      </c>
      <c r="C33" s="60"/>
    </row>
    <row r="34" spans="1:3" ht="48" x14ac:dyDescent="0.2">
      <c r="A34" s="5" t="s">
        <v>171</v>
      </c>
      <c r="B34" s="60" t="s">
        <v>220</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3" t="s">
        <v>10</v>
      </c>
      <c r="B1" s="73"/>
      <c r="C1" s="73"/>
    </row>
    <row r="2" spans="1:3" ht="15.75" customHeight="1" x14ac:dyDescent="0.2">
      <c r="A2" s="20" t="s">
        <v>11</v>
      </c>
      <c r="B2" s="74" t="s">
        <v>121</v>
      </c>
      <c r="C2" s="75"/>
    </row>
    <row r="3" spans="1:3" s="2" customFormat="1" ht="16" x14ac:dyDescent="0.2">
      <c r="A3" s="5" t="s">
        <v>1</v>
      </c>
      <c r="B3" s="58" t="str">
        <f>'AUTOS  NOTA 322'!B2:C2</f>
        <v>86568318900120240005900</v>
      </c>
      <c r="C3" s="58"/>
    </row>
    <row r="4" spans="1:3" s="2" customFormat="1" ht="16" x14ac:dyDescent="0.2">
      <c r="A4" s="5" t="s">
        <v>2</v>
      </c>
      <c r="B4" s="58" t="str">
        <f>'AUTOS  NOTA 322'!B3:C3</f>
        <v>JUZGADO PRIMERO PROMISCUO DEL CIRCUITO DE PUERTO ASIS - PUTUMAYO</v>
      </c>
      <c r="C4" s="58"/>
    </row>
    <row r="5" spans="1:3" s="2" customFormat="1" ht="16" x14ac:dyDescent="0.2">
      <c r="A5" s="5" t="s">
        <v>3</v>
      </c>
      <c r="B5" s="58" t="str">
        <f>'AUTOS  NOTA 322'!B4:C4</f>
        <v>1. Rigoberto López Cancimance C.C. 18.157.720
2. Edgar Augusto Contreras Delgado C.C.C 80.206.884
3. Allianz Seguros S.A. Nit. 860.026.182-5</v>
      </c>
      <c r="C5" s="58"/>
    </row>
    <row r="6" spans="1:3" s="2" customFormat="1" ht="16" x14ac:dyDescent="0.2">
      <c r="A6" s="5" t="s">
        <v>4</v>
      </c>
      <c r="B6" s="58"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58"/>
    </row>
    <row r="7" spans="1:3" s="2" customFormat="1" ht="16" x14ac:dyDescent="0.2">
      <c r="A7" s="5" t="s">
        <v>5</v>
      </c>
      <c r="B7" s="58" t="str">
        <f>'AUTOS  NOTA 322'!B6:C6</f>
        <v>DEMANDA DIRECTA</v>
      </c>
      <c r="C7" s="58"/>
    </row>
    <row r="8" spans="1:3" s="2" customFormat="1" ht="16" x14ac:dyDescent="0.2">
      <c r="A8" s="29" t="s">
        <v>101</v>
      </c>
      <c r="B8" s="58" t="str">
        <f>'AUTOS  NOTA 322'!B7:C8</f>
        <v xml:space="preserve">1. Jeremias Guerrero López 
2. Porfirio Gabriel Figueroa 
3. Rolando Daniel Guerrero Narváez </v>
      </c>
      <c r="C8" s="58"/>
    </row>
    <row r="9" spans="1:3" ht="16" x14ac:dyDescent="0.2">
      <c r="A9" s="20" t="s">
        <v>12</v>
      </c>
      <c r="B9" s="58"/>
      <c r="C9" s="58"/>
    </row>
    <row r="10" spans="1:3" ht="16" x14ac:dyDescent="0.2">
      <c r="A10" s="20" t="s">
        <v>9</v>
      </c>
      <c r="B10" s="58" t="s">
        <v>106</v>
      </c>
      <c r="C10" s="58"/>
    </row>
    <row r="11" spans="1:3" ht="16" x14ac:dyDescent="0.2">
      <c r="A11" s="20" t="s">
        <v>13</v>
      </c>
      <c r="B11" s="88">
        <v>0</v>
      </c>
      <c r="C11" s="89"/>
    </row>
    <row r="12" spans="1:3" ht="16" x14ac:dyDescent="0.2">
      <c r="A12" s="20" t="s">
        <v>115</v>
      </c>
      <c r="B12" s="88">
        <v>0</v>
      </c>
      <c r="C12" s="89"/>
    </row>
    <row r="13" spans="1:3" ht="16" x14ac:dyDescent="0.2">
      <c r="A13" s="20" t="s">
        <v>14</v>
      </c>
      <c r="B13" s="65"/>
      <c r="C13" s="66"/>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90" t="s">
        <v>19</v>
      </c>
      <c r="B17" s="58"/>
      <c r="C17" s="58"/>
    </row>
    <row r="18" spans="1:3" x14ac:dyDescent="0.2">
      <c r="A18" s="91"/>
      <c r="B18" s="10" t="s">
        <v>21</v>
      </c>
      <c r="C18" s="10" t="s">
        <v>22</v>
      </c>
    </row>
    <row r="19" spans="1:3" ht="16" x14ac:dyDescent="0.2">
      <c r="A19" s="91"/>
      <c r="B19" s="6" t="s">
        <v>118</v>
      </c>
      <c r="C19" s="6"/>
    </row>
    <row r="20" spans="1:3" x14ac:dyDescent="0.2">
      <c r="A20" s="91"/>
      <c r="B20" s="6"/>
      <c r="C20" s="6"/>
    </row>
    <row r="21" spans="1:3" x14ac:dyDescent="0.2">
      <c r="A21" s="92"/>
      <c r="B21" s="6"/>
      <c r="C21" s="6"/>
    </row>
    <row r="22" spans="1:3" ht="16" x14ac:dyDescent="0.2">
      <c r="A22" s="20" t="s">
        <v>23</v>
      </c>
      <c r="B22" s="58"/>
      <c r="C22" s="58"/>
    </row>
    <row r="23" spans="1:3" ht="16" x14ac:dyDescent="0.2">
      <c r="A23" s="20" t="s">
        <v>24</v>
      </c>
      <c r="B23" s="93"/>
      <c r="C23" s="94"/>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6" t="s">
        <v>30</v>
      </c>
      <c r="B28" s="76"/>
      <c r="C28" s="76"/>
    </row>
    <row r="29" spans="1:3" x14ac:dyDescent="0.2">
      <c r="A29" s="86" t="s">
        <v>31</v>
      </c>
      <c r="B29" s="87"/>
      <c r="C29" s="11"/>
    </row>
    <row r="30" spans="1:3" x14ac:dyDescent="0.2">
      <c r="A30" s="86" t="s">
        <v>32</v>
      </c>
      <c r="B30" s="87"/>
      <c r="C30" s="11"/>
    </row>
    <row r="31" spans="1:3" x14ac:dyDescent="0.2">
      <c r="A31" s="86" t="s">
        <v>33</v>
      </c>
      <c r="B31" s="87"/>
      <c r="C31" s="12"/>
    </row>
    <row r="32" spans="1:3" x14ac:dyDescent="0.2">
      <c r="A32" s="86" t="s">
        <v>34</v>
      </c>
      <c r="B32" s="87"/>
      <c r="C32" s="11"/>
    </row>
    <row r="33" spans="1:3" x14ac:dyDescent="0.2">
      <c r="A33" s="86" t="s">
        <v>35</v>
      </c>
      <c r="B33" s="87"/>
      <c r="C33" s="11"/>
    </row>
    <row r="34" spans="1:3" x14ac:dyDescent="0.2">
      <c r="A34" s="86" t="s">
        <v>36</v>
      </c>
      <c r="B34" s="87"/>
      <c r="C34" s="13"/>
    </row>
    <row r="35" spans="1:3" x14ac:dyDescent="0.2">
      <c r="A35" s="77" t="s">
        <v>37</v>
      </c>
      <c r="B35" s="78"/>
      <c r="C35" s="14"/>
    </row>
    <row r="36" spans="1:3" x14ac:dyDescent="0.2">
      <c r="A36" s="77" t="s">
        <v>38</v>
      </c>
      <c r="B36" s="78"/>
      <c r="C36" s="15"/>
    </row>
    <row r="37" spans="1:3" x14ac:dyDescent="0.2">
      <c r="A37" s="79" t="s">
        <v>39</v>
      </c>
      <c r="B37" s="80"/>
      <c r="C37" s="15"/>
    </row>
    <row r="38" spans="1:3" x14ac:dyDescent="0.2">
      <c r="A38" s="81"/>
      <c r="B38" s="82"/>
      <c r="C38" s="15"/>
    </row>
    <row r="39" spans="1:3" x14ac:dyDescent="0.2">
      <c r="A39" s="83"/>
      <c r="B39" s="84"/>
      <c r="C39" s="15"/>
    </row>
    <row r="40" spans="1:3" x14ac:dyDescent="0.2">
      <c r="A40" s="85" t="s">
        <v>40</v>
      </c>
      <c r="B40" s="85"/>
      <c r="C40" s="85"/>
    </row>
    <row r="41" spans="1:3" ht="16" x14ac:dyDescent="0.2">
      <c r="A41" s="17" t="s">
        <v>41</v>
      </c>
      <c r="B41" s="18"/>
      <c r="C41" s="15"/>
    </row>
    <row r="42" spans="1:3" x14ac:dyDescent="0.2">
      <c r="A42" s="77" t="s">
        <v>42</v>
      </c>
      <c r="B42" s="78"/>
      <c r="C42" s="15"/>
    </row>
    <row r="43" spans="1:3" x14ac:dyDescent="0.2">
      <c r="A43" s="77" t="s">
        <v>43</v>
      </c>
      <c r="B43" s="78"/>
      <c r="C43" s="15"/>
    </row>
    <row r="44" spans="1:3" ht="16" x14ac:dyDescent="0.2">
      <c r="A44" s="17" t="s">
        <v>44</v>
      </c>
      <c r="B44" s="18"/>
      <c r="C44" s="15"/>
    </row>
    <row r="45" spans="1:3" ht="16" x14ac:dyDescent="0.2">
      <c r="A45" s="17" t="s">
        <v>45</v>
      </c>
      <c r="B45" s="18"/>
      <c r="C45" s="15"/>
    </row>
    <row r="46" spans="1:3" x14ac:dyDescent="0.2">
      <c r="A46" s="77" t="s">
        <v>46</v>
      </c>
      <c r="B46" s="78"/>
      <c r="C46" s="15"/>
    </row>
    <row r="47" spans="1:3" ht="16" x14ac:dyDescent="0.2">
      <c r="A47" s="17" t="s">
        <v>47</v>
      </c>
      <c r="B47" s="16"/>
      <c r="C47" s="15"/>
    </row>
    <row r="48" spans="1:3" x14ac:dyDescent="0.2">
      <c r="A48" s="77" t="s">
        <v>48</v>
      </c>
      <c r="B48" s="78"/>
      <c r="C48" s="15"/>
    </row>
    <row r="49" spans="1:3" x14ac:dyDescent="0.2">
      <c r="A49" s="77" t="s">
        <v>49</v>
      </c>
      <c r="B49" s="78"/>
      <c r="C49" s="15"/>
    </row>
    <row r="50" spans="1:3" x14ac:dyDescent="0.2">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9" t="s">
        <v>50</v>
      </c>
      <c r="B1" s="99"/>
      <c r="C1" s="99"/>
    </row>
    <row r="2" spans="1:9" ht="15" customHeight="1" x14ac:dyDescent="0.2">
      <c r="A2" s="33" t="s">
        <v>11</v>
      </c>
      <c r="B2" s="100" t="str">
        <f>'AUTOS NOTA 321'!B2:C2</f>
        <v xml:space="preserve">SINIESTRO   LEGIS </v>
      </c>
      <c r="C2" s="101"/>
    </row>
    <row r="3" spans="1:9" ht="16" x14ac:dyDescent="0.2">
      <c r="A3" s="34" t="s">
        <v>1</v>
      </c>
      <c r="B3" s="104" t="str">
        <f>'AUTOS  NOTA 322'!B2:C2</f>
        <v>86568318900120240005900</v>
      </c>
      <c r="C3" s="104"/>
    </row>
    <row r="4" spans="1:9" ht="16" x14ac:dyDescent="0.2">
      <c r="A4" s="34" t="s">
        <v>2</v>
      </c>
      <c r="B4" s="104" t="str">
        <f>'AUTOS  NOTA 322'!B3:C3</f>
        <v>JUZGADO PRIMERO PROMISCUO DEL CIRCUITO DE PUERTO ASIS - PUTUMAYO</v>
      </c>
      <c r="C4" s="104"/>
    </row>
    <row r="5" spans="1:9" ht="16" x14ac:dyDescent="0.2">
      <c r="A5" s="34" t="s">
        <v>3</v>
      </c>
      <c r="B5" s="104" t="str">
        <f>'AUTOS  NOTA 322'!B4:C4</f>
        <v>1. Rigoberto López Cancimance C.C. 18.157.720
2. Edgar Augusto Contreras Delgado C.C.C 80.206.884
3. Allianz Seguros S.A. Nit. 860.026.182-5</v>
      </c>
      <c r="C5" s="104"/>
    </row>
    <row r="6" spans="1:9" ht="15" customHeight="1" x14ac:dyDescent="0.2">
      <c r="A6" s="34" t="s">
        <v>4</v>
      </c>
      <c r="B6" s="104"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104"/>
    </row>
    <row r="7" spans="1:9" ht="16" x14ac:dyDescent="0.2">
      <c r="A7" s="34" t="s">
        <v>5</v>
      </c>
      <c r="B7" s="104" t="str">
        <f>'AUTOS  NOTA 322'!B6:C6</f>
        <v>DEMANDA DIRECTA</v>
      </c>
      <c r="C7" s="104"/>
    </row>
    <row r="8" spans="1:9" ht="16" x14ac:dyDescent="0.2">
      <c r="A8" s="36" t="s">
        <v>101</v>
      </c>
      <c r="B8" s="104" t="str">
        <f>'AUTOS  NOTA 322'!B7:C8</f>
        <v xml:space="preserve">1. Jeremias Guerrero López 
2. Porfirio Gabriel Figueroa 
3. Rolando Daniel Guerrero Narváez </v>
      </c>
      <c r="C8" s="104"/>
    </row>
    <row r="9" spans="1:9" ht="16" x14ac:dyDescent="0.2">
      <c r="A9" s="34" t="s">
        <v>51</v>
      </c>
      <c r="B9" s="97">
        <f>SUM(C11,C12,C14,C15,C17)</f>
        <v>0</v>
      </c>
      <c r="C9" s="98"/>
    </row>
    <row r="10" spans="1:9" x14ac:dyDescent="0.2">
      <c r="A10" s="105" t="s">
        <v>52</v>
      </c>
      <c r="B10" s="102" t="s">
        <v>53</v>
      </c>
      <c r="C10" s="103"/>
    </row>
    <row r="11" spans="1:9" ht="16" x14ac:dyDescent="0.2">
      <c r="A11" s="105"/>
      <c r="B11" s="35" t="s">
        <v>54</v>
      </c>
      <c r="C11" s="30"/>
    </row>
    <row r="12" spans="1:9" ht="16" x14ac:dyDescent="0.2">
      <c r="A12" s="105"/>
      <c r="B12" s="35" t="s">
        <v>55</v>
      </c>
      <c r="C12" s="30"/>
    </row>
    <row r="13" spans="1:9" x14ac:dyDescent="0.2">
      <c r="A13" s="105"/>
      <c r="B13" s="102"/>
      <c r="C13" s="103"/>
    </row>
    <row r="14" spans="1:9" ht="16" x14ac:dyDescent="0.2">
      <c r="A14" s="105"/>
      <c r="B14" s="35" t="s">
        <v>98</v>
      </c>
      <c r="C14" s="38"/>
    </row>
    <row r="15" spans="1:9" ht="16" x14ac:dyDescent="0.2">
      <c r="A15" s="105"/>
      <c r="B15" s="35" t="s">
        <v>99</v>
      </c>
      <c r="C15" s="38"/>
      <c r="E15" s="41" t="s">
        <v>57</v>
      </c>
      <c r="F15" s="42">
        <v>0.7</v>
      </c>
    </row>
    <row r="16" spans="1:9" x14ac:dyDescent="0.2">
      <c r="A16" s="105"/>
      <c r="B16" s="102" t="s">
        <v>58</v>
      </c>
      <c r="C16" s="103"/>
      <c r="E16" s="41" t="s">
        <v>59</v>
      </c>
      <c r="F16" s="43">
        <v>0.3</v>
      </c>
      <c r="I16" s="44"/>
    </row>
    <row r="17" spans="1:9" x14ac:dyDescent="0.2">
      <c r="A17" s="105"/>
      <c r="B17" s="35"/>
      <c r="C17" s="39"/>
      <c r="F17" s="45"/>
      <c r="I17" s="44"/>
    </row>
    <row r="18" spans="1:9" ht="23.25" customHeight="1" x14ac:dyDescent="0.2">
      <c r="A18" s="37" t="s">
        <v>60</v>
      </c>
      <c r="B18" s="100" t="s">
        <v>57</v>
      </c>
      <c r="C18" s="101"/>
    </row>
    <row r="19" spans="1:9" ht="32" x14ac:dyDescent="0.2">
      <c r="A19" s="34" t="s">
        <v>62</v>
      </c>
      <c r="B19" s="113"/>
      <c r="C19" s="114"/>
    </row>
    <row r="20" spans="1:9" ht="15" customHeight="1" x14ac:dyDescent="0.2">
      <c r="A20" s="46" t="s">
        <v>63</v>
      </c>
      <c r="B20" s="110">
        <f>((C22+C23+C25+C26+C30+C28+C32+C34+C29+C33)-C37-C38)*C36*C39</f>
        <v>0</v>
      </c>
      <c r="C20" s="110"/>
    </row>
    <row r="21" spans="1:9" ht="16" x14ac:dyDescent="0.2">
      <c r="A21" s="37" t="s">
        <v>64</v>
      </c>
      <c r="B21" s="115" t="s">
        <v>53</v>
      </c>
      <c r="C21" s="116"/>
    </row>
    <row r="22" spans="1:9" ht="16" x14ac:dyDescent="0.2">
      <c r="A22" s="108"/>
      <c r="B22" s="35" t="s">
        <v>54</v>
      </c>
      <c r="C22" s="30">
        <v>0</v>
      </c>
    </row>
    <row r="23" spans="1:9" ht="16" x14ac:dyDescent="0.2">
      <c r="A23" s="109"/>
      <c r="B23" s="35" t="s">
        <v>55</v>
      </c>
      <c r="C23" s="30">
        <v>0</v>
      </c>
    </row>
    <row r="24" spans="1:9" x14ac:dyDescent="0.2">
      <c r="A24" s="109"/>
      <c r="B24" s="102" t="s">
        <v>56</v>
      </c>
      <c r="C24" s="103"/>
    </row>
    <row r="25" spans="1:9" ht="16" x14ac:dyDescent="0.2">
      <c r="A25" s="109"/>
      <c r="B25" s="35" t="s">
        <v>98</v>
      </c>
      <c r="C25" s="30">
        <v>0</v>
      </c>
    </row>
    <row r="26" spans="1:9" ht="29" customHeight="1" x14ac:dyDescent="0.2">
      <c r="A26" s="109"/>
      <c r="B26" s="35" t="s">
        <v>100</v>
      </c>
      <c r="C26" s="30">
        <v>0</v>
      </c>
    </row>
    <row r="27" spans="1:9" x14ac:dyDescent="0.2">
      <c r="A27" s="109"/>
      <c r="B27" s="102" t="s">
        <v>122</v>
      </c>
      <c r="C27" s="103"/>
    </row>
    <row r="28" spans="1:9" ht="16" x14ac:dyDescent="0.2">
      <c r="A28" s="109"/>
      <c r="B28" s="35" t="s">
        <v>131</v>
      </c>
      <c r="C28" s="30">
        <v>0</v>
      </c>
    </row>
    <row r="29" spans="1:9" ht="16" x14ac:dyDescent="0.2">
      <c r="A29" s="109"/>
      <c r="B29" s="35" t="s">
        <v>54</v>
      </c>
      <c r="C29" s="30"/>
    </row>
    <row r="30" spans="1:9" ht="16" x14ac:dyDescent="0.2">
      <c r="A30" s="109"/>
      <c r="B30" s="35" t="s">
        <v>55</v>
      </c>
      <c r="C30" s="30">
        <v>0</v>
      </c>
    </row>
    <row r="31" spans="1:9" x14ac:dyDescent="0.2">
      <c r="A31" s="109"/>
      <c r="B31" s="102" t="s">
        <v>123</v>
      </c>
      <c r="C31" s="103"/>
    </row>
    <row r="32" spans="1:9" x14ac:dyDescent="0.2">
      <c r="A32" s="109"/>
      <c r="B32" s="35"/>
      <c r="C32" s="30"/>
    </row>
    <row r="33" spans="1:3" ht="16" x14ac:dyDescent="0.2">
      <c r="A33" s="109"/>
      <c r="B33" s="35" t="s">
        <v>54</v>
      </c>
      <c r="C33" s="30">
        <v>0</v>
      </c>
    </row>
    <row r="34" spans="1:3" ht="16" x14ac:dyDescent="0.2">
      <c r="A34" s="109"/>
      <c r="B34" s="35" t="s">
        <v>55</v>
      </c>
      <c r="C34" s="30">
        <v>0</v>
      </c>
    </row>
    <row r="35" spans="1:3" x14ac:dyDescent="0.2">
      <c r="A35" s="109"/>
      <c r="B35" s="102" t="s">
        <v>114</v>
      </c>
      <c r="C35" s="103"/>
    </row>
    <row r="36" spans="1:3" ht="16" x14ac:dyDescent="0.2">
      <c r="A36" s="109"/>
      <c r="B36" s="35" t="s">
        <v>126</v>
      </c>
      <c r="C36" s="31">
        <v>1</v>
      </c>
    </row>
    <row r="37" spans="1:3" ht="16" x14ac:dyDescent="0.2">
      <c r="A37" s="109"/>
      <c r="B37" s="35" t="s">
        <v>115</v>
      </c>
      <c r="C37" s="32">
        <v>0</v>
      </c>
    </row>
    <row r="38" spans="1:3" ht="16" x14ac:dyDescent="0.2">
      <c r="A38" s="109"/>
      <c r="B38" s="35" t="s">
        <v>172</v>
      </c>
      <c r="C38" s="32"/>
    </row>
    <row r="39" spans="1:3" ht="16" x14ac:dyDescent="0.2">
      <c r="A39" s="109"/>
      <c r="B39" s="35" t="s">
        <v>130</v>
      </c>
      <c r="C39" s="31">
        <v>1</v>
      </c>
    </row>
    <row r="40" spans="1:3" ht="16" x14ac:dyDescent="0.2">
      <c r="A40" s="47" t="s">
        <v>65</v>
      </c>
      <c r="B40" s="110">
        <f>IFERROR(B20*(VLOOKUP(B18,E15:F17,2,0)),16666)</f>
        <v>0</v>
      </c>
      <c r="C40" s="110"/>
    </row>
    <row r="41" spans="1:3" ht="93" customHeight="1" x14ac:dyDescent="0.2">
      <c r="A41" s="34" t="s">
        <v>124</v>
      </c>
      <c r="B41" s="111"/>
      <c r="C41" s="112"/>
    </row>
    <row r="42" spans="1:3" ht="211.5" customHeight="1" x14ac:dyDescent="0.2">
      <c r="A42" s="34" t="s">
        <v>66</v>
      </c>
      <c r="B42" s="106"/>
      <c r="C42" s="107"/>
    </row>
    <row r="45" spans="1:3" ht="26" x14ac:dyDescent="0.2">
      <c r="A45" s="95" t="s">
        <v>173</v>
      </c>
      <c r="B45" s="95"/>
      <c r="C45" s="95"/>
    </row>
    <row r="46" spans="1:3" x14ac:dyDescent="0.2">
      <c r="A46" s="96" t="s">
        <v>174</v>
      </c>
      <c r="B46" s="96"/>
      <c r="C46" s="96"/>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3" t="s">
        <v>67</v>
      </c>
      <c r="B1" s="73"/>
      <c r="C1" s="73"/>
    </row>
    <row r="2" spans="1:3" ht="16" x14ac:dyDescent="0.2">
      <c r="A2" s="20" t="s">
        <v>11</v>
      </c>
      <c r="B2" s="93" t="str">
        <f>'AUTOS NOTA 324-478'!B2:C2</f>
        <v xml:space="preserve">SINIESTRO   LEGIS </v>
      </c>
      <c r="C2" s="94"/>
    </row>
    <row r="3" spans="1:3" ht="16" x14ac:dyDescent="0.2">
      <c r="A3" s="5" t="s">
        <v>1</v>
      </c>
      <c r="B3" s="58" t="str">
        <f>'AUTOS  NOTA 322'!B2:C2</f>
        <v>86568318900120240005900</v>
      </c>
      <c r="C3" s="58"/>
    </row>
    <row r="4" spans="1:3" ht="16" x14ac:dyDescent="0.2">
      <c r="A4" s="5" t="s">
        <v>2</v>
      </c>
      <c r="B4" s="58" t="str">
        <f>'AUTOS  NOTA 322'!B3:C3</f>
        <v>JUZGADO PRIMERO PROMISCUO DEL CIRCUITO DE PUERTO ASIS - PUTUMAYO</v>
      </c>
      <c r="C4" s="58"/>
    </row>
    <row r="5" spans="1:3" ht="16" x14ac:dyDescent="0.2">
      <c r="A5" s="5" t="s">
        <v>3</v>
      </c>
      <c r="B5" s="58" t="str">
        <f>'AUTOS  NOTA 322'!B4:C4</f>
        <v>1. Rigoberto López Cancimance C.C. 18.157.720
2. Edgar Augusto Contreras Delgado C.C.C 80.206.884
3. Allianz Seguros S.A. Nit. 860.026.182-5</v>
      </c>
      <c r="C5" s="58"/>
    </row>
    <row r="6" spans="1:3" ht="15" customHeight="1" x14ac:dyDescent="0.2">
      <c r="A6" s="5" t="s">
        <v>4</v>
      </c>
      <c r="B6" s="58"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58"/>
    </row>
    <row r="7" spans="1:3" ht="15" customHeight="1" x14ac:dyDescent="0.2">
      <c r="A7" s="5" t="s">
        <v>5</v>
      </c>
      <c r="B7" s="58" t="str">
        <f>'AUTOS  NOTA 322'!B6:C6</f>
        <v>DEMANDA DIRECTA</v>
      </c>
      <c r="C7" s="58"/>
    </row>
    <row r="8" spans="1:3" ht="15" customHeight="1" x14ac:dyDescent="0.2">
      <c r="A8" s="29" t="s">
        <v>101</v>
      </c>
      <c r="B8" s="58" t="str">
        <f>'AUTOS  NOTA 322'!B7:C8</f>
        <v xml:space="preserve">1. Jeremias Guerrero López 
2. Porfirio Gabriel Figueroa 
3. Rolando Daniel Guerrero Narváez </v>
      </c>
      <c r="C8" s="58"/>
    </row>
    <row r="9" spans="1:3" ht="19" customHeight="1" x14ac:dyDescent="0.2">
      <c r="A9" s="5" t="s">
        <v>102</v>
      </c>
      <c r="B9" s="58"/>
      <c r="C9" s="58"/>
    </row>
    <row r="10" spans="1:3" ht="16" x14ac:dyDescent="0.2">
      <c r="A10" s="7" t="s">
        <v>64</v>
      </c>
      <c r="B10" s="119">
        <f>'AUTOS NOTA 324-478'!B20:C20</f>
        <v>0</v>
      </c>
      <c r="C10" s="119"/>
    </row>
    <row r="11" spans="1:3" ht="16" x14ac:dyDescent="0.2">
      <c r="A11" s="7" t="s">
        <v>116</v>
      </c>
      <c r="B11" s="120">
        <f>'AUTOS NOTA 324-478'!B40:C40</f>
        <v>0</v>
      </c>
      <c r="C11" s="58"/>
    </row>
    <row r="12" spans="1:3" ht="32" x14ac:dyDescent="0.2">
      <c r="A12" s="7" t="s">
        <v>68</v>
      </c>
      <c r="B12" s="117"/>
      <c r="C12" s="118"/>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3" t="s">
        <v>132</v>
      </c>
      <c r="B1" s="73"/>
      <c r="C1" s="73"/>
    </row>
    <row r="2" spans="1:3" ht="16" x14ac:dyDescent="0.2">
      <c r="A2" s="40" t="s">
        <v>11</v>
      </c>
      <c r="B2" s="93" t="str">
        <f>'[2]AUTOS NOTA 321'!B2:C2</f>
        <v xml:space="preserve">SINIESTRO   LEGIS </v>
      </c>
      <c r="C2" s="94"/>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102</v>
      </c>
      <c r="B8" s="58" t="str">
        <f>'[3]GENERALES NOTA 325'!B8:C8</f>
        <v>PROBABLE GENERALES</v>
      </c>
      <c r="C8" s="58"/>
    </row>
    <row r="9" spans="1:3" ht="16" x14ac:dyDescent="0.2">
      <c r="A9" s="7" t="s">
        <v>64</v>
      </c>
      <c r="B9" s="119">
        <f>'[3]GENERALES  NOTA 324 -478'!B17:C17</f>
        <v>100000000</v>
      </c>
      <c r="C9" s="119"/>
    </row>
    <row r="10" spans="1:3" ht="16" x14ac:dyDescent="0.2">
      <c r="A10" s="5" t="s">
        <v>133</v>
      </c>
      <c r="B10" s="122">
        <v>0</v>
      </c>
      <c r="C10" s="122"/>
    </row>
    <row r="11" spans="1:3" ht="16" x14ac:dyDescent="0.2">
      <c r="A11" s="5" t="s">
        <v>134</v>
      </c>
      <c r="B11" s="58"/>
      <c r="C11" s="58"/>
    </row>
    <row r="12" spans="1:3" ht="16" x14ac:dyDescent="0.2">
      <c r="A12" s="5" t="s">
        <v>135</v>
      </c>
      <c r="B12" s="58"/>
      <c r="C12" s="58"/>
    </row>
    <row r="13" spans="1:3" ht="16" x14ac:dyDescent="0.2">
      <c r="A13" s="5" t="s">
        <v>136</v>
      </c>
      <c r="B13" s="121"/>
      <c r="C13" s="121"/>
    </row>
    <row r="14" spans="1:3" ht="16" x14ac:dyDescent="0.2">
      <c r="A14" s="5" t="s">
        <v>137</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3" t="s">
        <v>138</v>
      </c>
      <c r="B1" s="73"/>
      <c r="C1" s="73"/>
    </row>
    <row r="2" spans="1:6" ht="16" x14ac:dyDescent="0.2">
      <c r="A2" s="20" t="s">
        <v>11</v>
      </c>
      <c r="B2" s="93" t="str">
        <f>'[2]AUTOS NOTA 321'!B2:C2</f>
        <v xml:space="preserve">SINIESTRO   LEGIS </v>
      </c>
      <c r="C2" s="94"/>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139</v>
      </c>
      <c r="B8" s="58" t="str">
        <f>'[3]GENERALES NOTA 325'!B8:C8</f>
        <v>PROBABLE GENERALES</v>
      </c>
      <c r="C8" s="58"/>
    </row>
    <row r="9" spans="1:6" ht="16" x14ac:dyDescent="0.2">
      <c r="A9" s="5" t="s">
        <v>140</v>
      </c>
      <c r="B9" s="58"/>
      <c r="C9" s="58"/>
    </row>
    <row r="10" spans="1:6" ht="111" customHeight="1" x14ac:dyDescent="0.2">
      <c r="A10" s="5" t="s">
        <v>141</v>
      </c>
      <c r="B10" s="58"/>
      <c r="C10" s="58"/>
    </row>
    <row r="11" spans="1:6" ht="21" customHeight="1" x14ac:dyDescent="0.2">
      <c r="A11" s="123"/>
      <c r="B11" s="123"/>
      <c r="C11" s="123"/>
      <c r="E11" t="s">
        <v>57</v>
      </c>
      <c r="F11" s="22">
        <v>0.7</v>
      </c>
    </row>
    <row r="12" spans="1:6" hidden="1" x14ac:dyDescent="0.2">
      <c r="A12" s="124"/>
      <c r="B12" s="124"/>
      <c r="C12" s="124"/>
      <c r="E12" t="s">
        <v>59</v>
      </c>
      <c r="F12" s="23">
        <v>0.3</v>
      </c>
    </row>
    <row r="13" spans="1:6" ht="19" x14ac:dyDescent="0.2">
      <c r="A13" s="125" t="s">
        <v>142</v>
      </c>
      <c r="B13" s="125"/>
      <c r="C13" s="125"/>
    </row>
    <row r="14" spans="1:6" ht="16" x14ac:dyDescent="0.2">
      <c r="A14" s="37" t="s">
        <v>60</v>
      </c>
      <c r="B14" s="100" t="s">
        <v>61</v>
      </c>
      <c r="C14" s="101"/>
    </row>
    <row r="15" spans="1:6" ht="32" x14ac:dyDescent="0.2">
      <c r="A15" s="21" t="s">
        <v>63</v>
      </c>
      <c r="B15" s="126">
        <f>((C17+C18+C20+C21+C25+C23+C27+C29+C24+C28)-C32)*C31*C33</f>
        <v>1000000000</v>
      </c>
      <c r="C15" s="126"/>
    </row>
    <row r="16" spans="1:6" ht="16" x14ac:dyDescent="0.2">
      <c r="A16" s="7" t="s">
        <v>64</v>
      </c>
      <c r="B16" s="127" t="s">
        <v>53</v>
      </c>
      <c r="C16" s="128"/>
    </row>
    <row r="17" spans="1:3" ht="16" x14ac:dyDescent="0.2">
      <c r="A17" s="108"/>
      <c r="B17" s="35" t="s">
        <v>54</v>
      </c>
      <c r="C17" s="30">
        <v>1000000000</v>
      </c>
    </row>
    <row r="18" spans="1:3" ht="16" x14ac:dyDescent="0.2">
      <c r="A18" s="109"/>
      <c r="B18" s="35" t="s">
        <v>55</v>
      </c>
      <c r="C18" s="30">
        <v>0</v>
      </c>
    </row>
    <row r="19" spans="1:3" x14ac:dyDescent="0.2">
      <c r="A19" s="109"/>
      <c r="B19" s="102" t="s">
        <v>56</v>
      </c>
      <c r="C19" s="103"/>
    </row>
    <row r="20" spans="1:3" ht="16" x14ac:dyDescent="0.2">
      <c r="A20" s="109"/>
      <c r="B20" s="35" t="s">
        <v>98</v>
      </c>
      <c r="C20" s="30">
        <v>0</v>
      </c>
    </row>
    <row r="21" spans="1:3" ht="32" x14ac:dyDescent="0.2">
      <c r="A21" s="109"/>
      <c r="B21" s="35" t="s">
        <v>100</v>
      </c>
      <c r="C21" s="30">
        <v>0</v>
      </c>
    </row>
    <row r="22" spans="1:3" x14ac:dyDescent="0.2">
      <c r="A22" s="109"/>
      <c r="B22" s="102" t="s">
        <v>122</v>
      </c>
      <c r="C22" s="103"/>
    </row>
    <row r="23" spans="1:3" ht="16" x14ac:dyDescent="0.2">
      <c r="A23" s="109"/>
      <c r="B23" s="35" t="s">
        <v>131</v>
      </c>
      <c r="C23" s="30">
        <v>0</v>
      </c>
    </row>
    <row r="24" spans="1:3" ht="16" x14ac:dyDescent="0.2">
      <c r="A24" s="109"/>
      <c r="B24" s="35" t="s">
        <v>54</v>
      </c>
      <c r="C24" s="30">
        <v>0</v>
      </c>
    </row>
    <row r="25" spans="1:3" ht="16" x14ac:dyDescent="0.2">
      <c r="A25" s="109"/>
      <c r="B25" s="35" t="s">
        <v>55</v>
      </c>
      <c r="C25" s="30">
        <v>0</v>
      </c>
    </row>
    <row r="26" spans="1:3" x14ac:dyDescent="0.2">
      <c r="A26" s="109"/>
      <c r="B26" s="102" t="s">
        <v>123</v>
      </c>
      <c r="C26" s="103"/>
    </row>
    <row r="27" spans="1:3" x14ac:dyDescent="0.2">
      <c r="A27" s="109"/>
      <c r="B27" s="35"/>
      <c r="C27" s="30"/>
    </row>
    <row r="28" spans="1:3" ht="16" x14ac:dyDescent="0.2">
      <c r="A28" s="109"/>
      <c r="B28" s="35" t="s">
        <v>54</v>
      </c>
      <c r="C28" s="30">
        <v>0</v>
      </c>
    </row>
    <row r="29" spans="1:3" ht="16" x14ac:dyDescent="0.2">
      <c r="A29" s="109"/>
      <c r="B29" s="35" t="s">
        <v>55</v>
      </c>
      <c r="C29" s="30">
        <v>0</v>
      </c>
    </row>
    <row r="30" spans="1:3" x14ac:dyDescent="0.2">
      <c r="A30" s="109"/>
      <c r="B30" s="102" t="s">
        <v>114</v>
      </c>
      <c r="C30" s="103"/>
    </row>
    <row r="31" spans="1:3" ht="16" x14ac:dyDescent="0.2">
      <c r="A31" s="109"/>
      <c r="B31" s="35" t="s">
        <v>126</v>
      </c>
      <c r="C31" s="31">
        <v>1</v>
      </c>
    </row>
    <row r="32" spans="1:3" ht="16" x14ac:dyDescent="0.2">
      <c r="A32" s="109"/>
      <c r="B32" s="35" t="s">
        <v>115</v>
      </c>
      <c r="C32" s="32">
        <v>0</v>
      </c>
    </row>
    <row r="33" spans="1:3" ht="16" x14ac:dyDescent="0.2">
      <c r="A33" s="109"/>
      <c r="B33" s="35" t="s">
        <v>130</v>
      </c>
      <c r="C33" s="31">
        <v>1</v>
      </c>
    </row>
    <row r="34" spans="1:3" ht="16" x14ac:dyDescent="0.2">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2025-03-04T01:39:55Z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