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mc:AlternateContent xmlns:mc="http://schemas.openxmlformats.org/markup-compatibility/2006">
    <mc:Choice Requires="x15">
      <x15ac:absPath xmlns:x15ac="http://schemas.microsoft.com/office/spreadsheetml/2010/11/ac" url="https://allianzms-my.sharepoint.com/personal/yuli_cupasachoa_allianz_co/Documents/OUTSORCINGS/RESTO DEL PAIS/DR GUSTAVO HERRERA/Jeremías Guerrero López y otros/"/>
    </mc:Choice>
  </mc:AlternateContent>
  <xr:revisionPtr revIDLastSave="0" documentId="8_{7DCFC700-B528-4B5E-9EE4-D609A81FBBF5}" xr6:coauthVersionLast="47" xr6:coauthVersionMax="47" xr10:uidLastSave="{00000000-0000-0000-0000-000000000000}"/>
  <bookViews>
    <workbookView xWindow="-120" yWindow="-120" windowWidth="19440" windowHeight="14880" activeTab="1" xr2:uid="{00000000-000D-0000-FFFF-FFFF00000000}"/>
  </bookViews>
  <sheets>
    <sheet name="AUTOS  NOTA 322" sheetId="1" r:id="rId1"/>
    <sheet name="AUTOS NOTA 321" sheetId="7" r:id="rId2"/>
    <sheet name="AUTOS NOTA 324-478" sheetId="8" r:id="rId3"/>
    <sheet name="TASACION " sheetId="10" state="hidden" r:id="rId4"/>
    <sheet name="AUTOS NOTA 325" sheetId="9" r:id="rId5"/>
    <sheet name="CONCEPTO DE CONCILIACIÓN 330 " sheetId="11" r:id="rId6"/>
    <sheet name="CAMBIO DE CONTINGENCIA 423" sheetId="12" r:id="rId7"/>
    <sheet name="Hoja2" sheetId="6" state="hidden" r:id="rId8"/>
  </sheets>
  <externalReferences>
    <externalReference r:id="rId9"/>
    <externalReference r:id="rId10"/>
    <externalReference r:id="rId11"/>
  </externalReferences>
  <definedNames>
    <definedName name="Posición">[1]Hoja1!$S$3:$S$4</definedName>
    <definedName name="Probabilidad">[1]Parametros!$A$3:$A$5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0" i="8" l="1"/>
  <c r="B40" i="8" s="1"/>
  <c r="B15" i="12"/>
  <c r="B34" i="12" s="1"/>
  <c r="B8" i="12"/>
  <c r="B7" i="12"/>
  <c r="B6" i="12"/>
  <c r="B5" i="12"/>
  <c r="B4" i="12"/>
  <c r="B3" i="12"/>
  <c r="B2" i="12"/>
  <c r="F22" i="11"/>
  <c r="F24" i="11" s="1"/>
  <c r="H21" i="11"/>
  <c r="H23" i="11" s="1"/>
  <c r="H25" i="11" s="1"/>
  <c r="G21" i="11"/>
  <c r="G23" i="11" s="1"/>
  <c r="G25" i="11" s="1"/>
  <c r="F21" i="11"/>
  <c r="F23" i="11" s="1"/>
  <c r="F25" i="11" s="1"/>
  <c r="E21" i="11"/>
  <c r="E23" i="11" s="1"/>
  <c r="E25" i="11" s="1"/>
  <c r="D21" i="11"/>
  <c r="D23" i="11" s="1"/>
  <c r="D25" i="11" s="1"/>
  <c r="H20" i="11"/>
  <c r="H22" i="11" s="1"/>
  <c r="H24" i="11" s="1"/>
  <c r="G20" i="11"/>
  <c r="G22" i="11" s="1"/>
  <c r="G24" i="11" s="1"/>
  <c r="F20" i="11"/>
  <c r="E20" i="11"/>
  <c r="E22" i="11" s="1"/>
  <c r="E24" i="11" s="1"/>
  <c r="D20" i="11"/>
  <c r="D22" i="11" s="1"/>
  <c r="D24" i="11" s="1"/>
  <c r="B9" i="11"/>
  <c r="B8" i="11"/>
  <c r="B7" i="11"/>
  <c r="B6" i="11"/>
  <c r="B5" i="11"/>
  <c r="B4" i="11"/>
  <c r="B3" i="11"/>
  <c r="B2" i="11"/>
  <c r="B10" i="9" l="1"/>
  <c r="B2" i="8" l="1"/>
  <c r="B2" i="9" s="1"/>
  <c r="B8" i="9" l="1"/>
  <c r="B7" i="9"/>
  <c r="B6" i="9"/>
  <c r="B5" i="9"/>
  <c r="B4" i="9"/>
  <c r="B3" i="9"/>
  <c r="B8" i="8"/>
  <c r="B7" i="8"/>
  <c r="B6" i="8"/>
  <c r="B5" i="8"/>
  <c r="B4" i="8"/>
  <c r="B3" i="8"/>
  <c r="B8" i="7"/>
  <c r="B4" i="7" l="1"/>
  <c r="B5" i="7"/>
  <c r="B6" i="7"/>
  <c r="B7" i="7"/>
  <c r="B3" i="7"/>
  <c r="B9" i="8"/>
  <c r="B11" i="9" l="1"/>
</calcChain>
</file>

<file path=xl/sharedStrings.xml><?xml version="1.0" encoding="utf-8"?>
<sst xmlns="http://schemas.openxmlformats.org/spreadsheetml/2006/main" count="326" uniqueCount="225">
  <si>
    <t>SOLICITUD DE ANTECEDENTES -ABOGADO EXTERNO-</t>
  </si>
  <si>
    <t>Radicado(23 digitos)</t>
  </si>
  <si>
    <t>Juzgado</t>
  </si>
  <si>
    <t>Demandado</t>
  </si>
  <si>
    <t xml:space="preserve">Demandante </t>
  </si>
  <si>
    <t>Tipo de vinculacion compañía</t>
  </si>
  <si>
    <t xml:space="preserve">Situcion Laboral </t>
  </si>
  <si>
    <t xml:space="preserve">Ocupado-trabajador cuenta ajena </t>
  </si>
  <si>
    <t xml:space="preserve">Motociclista </t>
  </si>
  <si>
    <t>AMPARO A AFECTAR</t>
  </si>
  <si>
    <t>REMISION DE ANTECEDENTES - ABOGADO INTERNO-</t>
  </si>
  <si>
    <t>SINIESTRO - APLICATIVO</t>
  </si>
  <si>
    <t>PÓLIZA</t>
  </si>
  <si>
    <t>VALOR ASEGURADO</t>
  </si>
  <si>
    <t>MODALIDAD</t>
  </si>
  <si>
    <t xml:space="preserve">VIGENCIA </t>
  </si>
  <si>
    <t xml:space="preserve">SINIESTRO DENTRO DE LA VIGENCIA? </t>
  </si>
  <si>
    <t>SI</t>
  </si>
  <si>
    <t>CARTERA A DÍA</t>
  </si>
  <si>
    <t>COASEGURO</t>
  </si>
  <si>
    <t>PROPIO</t>
  </si>
  <si>
    <t xml:space="preserve">ASEGURADORAS  </t>
  </si>
  <si>
    <t xml:space="preserve">% DE PARTICIPACION </t>
  </si>
  <si>
    <t>REASEGURO- SUPERA LOS $500M-</t>
  </si>
  <si>
    <t>LARGE GLOSSES</t>
  </si>
  <si>
    <t>MOTIVO DE LA DEMANDA</t>
  </si>
  <si>
    <t xml:space="preserve">OFRECIENTO AUTOS </t>
  </si>
  <si>
    <t>NO</t>
  </si>
  <si>
    <t>OFRECIENTO VALOR</t>
  </si>
  <si>
    <t xml:space="preserve">RECOSTRUCCION ACCIDENTE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</si>
  <si>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</si>
  <si>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</si>
  <si>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</si>
  <si>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</si>
  <si>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</si>
  <si>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</si>
  <si>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Ausencia de prueba del hecho generador de responsabilidad.</t>
  </si>
  <si>
    <t>• Aplicación de la limitación de responsabilidad por razón del deducible a cargo del asegurado.</t>
  </si>
  <si>
    <t>• Exclusiones  de confomidad a la Póliza</t>
  </si>
  <si>
    <t>Otras</t>
  </si>
  <si>
    <t>OBJECION -Marque con una (x)</t>
  </si>
  <si>
    <t>No prueba de responsabilidad.</t>
  </si>
  <si>
    <t>Fuerza mayor y caso fortuito.</t>
  </si>
  <si>
    <t>Culpa exclusiva de un tercero.</t>
  </si>
  <si>
    <t>Culpa exclusiva de la víctima</t>
  </si>
  <si>
    <t>Exclusiones de póliza</t>
  </si>
  <si>
    <t>Vehículo no asegurado</t>
  </si>
  <si>
    <t>Interes asegurable</t>
  </si>
  <si>
    <t>Prescripción de las acciones derivadas del contrato de seguros</t>
  </si>
  <si>
    <t>Infraseguro</t>
  </si>
  <si>
    <t>INFORME INICIAL-ABOGADO EXTERNO-</t>
  </si>
  <si>
    <t>Valor de las pretensiones totales de la demanda (en pesos no en SMMLV)</t>
  </si>
  <si>
    <t>Perjuicios reclamados  (en pesos no en SMMLV)</t>
  </si>
  <si>
    <t>Patrimoniales</t>
  </si>
  <si>
    <t>Lucro Cesante</t>
  </si>
  <si>
    <t>Daño Emergente</t>
  </si>
  <si>
    <t>Extrapatrimoniales</t>
  </si>
  <si>
    <t>PROBABLE</t>
  </si>
  <si>
    <t>DAÑOS MATERIALES</t>
  </si>
  <si>
    <t>EVENTUAL</t>
  </si>
  <si>
    <t>Clasificación Contingencia</t>
  </si>
  <si>
    <t>REMOTO</t>
  </si>
  <si>
    <t>Concepto del Abogado sobre la Contingencia:(Se debe indicar las razones por las cuales se considera que el proceso es Eventual Remoto o Probable.)</t>
  </si>
  <si>
    <t>Valor Contingencia: ( en pesos). Cuanto vale perder o negociar el caso por un valor que debe estar dentro del valor asegurado( con criterios jurisprudenciales)</t>
  </si>
  <si>
    <t>VALOR CONTINGENCIA</t>
  </si>
  <si>
    <t>Reserva propuesta</t>
  </si>
  <si>
    <t>Defensa de la Aseguradora: (Enumerar y enunciar las excepciones propuestas demanda y/o llamamiento )</t>
  </si>
  <si>
    <t>INFORME ABOGADO INTERNO</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</si>
  <si>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</si>
  <si>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</si>
  <si>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</si>
  <si>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</si>
  <si>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</si>
  <si>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</si>
  <si>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CLASE DE REASEGURO</t>
  </si>
  <si>
    <t>Acompañante motorista</t>
  </si>
  <si>
    <t>OCURRENCIA</t>
  </si>
  <si>
    <t>CEDIDO</t>
  </si>
  <si>
    <t>FACULTATIVO</t>
  </si>
  <si>
    <t xml:space="preserve">Objetado por la Compañía </t>
  </si>
  <si>
    <t xml:space="preserve">Ciclista </t>
  </si>
  <si>
    <t>CLAIMS MADE</t>
  </si>
  <si>
    <t>ACEPTADO</t>
  </si>
  <si>
    <t>AUTOMATICO</t>
  </si>
  <si>
    <t>Pretensiones elevadas- reclamación Compañía</t>
  </si>
  <si>
    <t>Ocupado - Autonomo</t>
  </si>
  <si>
    <t>Cliclista vehículo</t>
  </si>
  <si>
    <t>SUNSET</t>
  </si>
  <si>
    <t>Ofrecimiento muy bajo-reclamación Compañía</t>
  </si>
  <si>
    <t xml:space="preserve">Tareas del hogar </t>
  </si>
  <si>
    <t>DESCUBREMIENTO</t>
  </si>
  <si>
    <t xml:space="preserve">Nuevos reclamantes </t>
  </si>
  <si>
    <t>Pendiente acceder al mercado laboral -pedir a nino</t>
  </si>
  <si>
    <t>Ocupante vehículo</t>
  </si>
  <si>
    <t>Respuesta extemporanea</t>
  </si>
  <si>
    <t>Pasajero servicio publico</t>
  </si>
  <si>
    <t xml:space="preserve">Sin reclamación previa </t>
  </si>
  <si>
    <t xml:space="preserve">Vida/RC medica- aviso de siniestro sin tramite </t>
  </si>
  <si>
    <t>Daño moral</t>
  </si>
  <si>
    <t>Daño a la salud</t>
  </si>
  <si>
    <t>Daño a la Salud que podría interpretarse como daño a la vida de relación</t>
  </si>
  <si>
    <t>INTERVINIENTE</t>
  </si>
  <si>
    <t>CONTINGENCIA</t>
  </si>
  <si>
    <t>LLAMADA EN GARANTIA</t>
  </si>
  <si>
    <t>DEMANDA DIRECTA</t>
  </si>
  <si>
    <t>RCE HOMICIDIO</t>
  </si>
  <si>
    <t>RCE HOMICIDIO-LESION</t>
  </si>
  <si>
    <t>RCE + DAÑOS MATERIALES</t>
  </si>
  <si>
    <t>RCC HOMICIDIO</t>
  </si>
  <si>
    <t>RCC HOMICIDIO-LESION</t>
  </si>
  <si>
    <t>PERDIDA PARCIAL DAÑOS</t>
  </si>
  <si>
    <t>PÉRDIDA PARCIAL HURTO</t>
  </si>
  <si>
    <t>PÉRDIDA TOTAL DAÑOS</t>
  </si>
  <si>
    <t>SUSTRACCIÓN TOTAL</t>
  </si>
  <si>
    <t>OTROS</t>
  </si>
  <si>
    <t>DEDUCIBLE</t>
  </si>
  <si>
    <t>Reserva CIA</t>
  </si>
  <si>
    <t xml:space="preserve">SI </t>
  </si>
  <si>
    <t>ALLIANZ</t>
  </si>
  <si>
    <t>Peaton</t>
  </si>
  <si>
    <r>
      <t>Breve resumen de los hechos
*Recomendaciones:</t>
    </r>
    <r>
      <rPr>
        <sz val="11"/>
        <color theme="1"/>
        <rFont val="Calibri"/>
        <family val="2"/>
        <scheme val="minor"/>
      </rPr>
      <t xml:space="preserve"> Establecer las circunstancias de tiempo, modo y lugar, fecha del siniestro, placa del vh asegurado y terceros afectados, nombres de los lesionados (pcl-entidad que emite la pcl- días de incapacidad, lesiones) y muertos. Dentro del material probatorio identificar el grado de responsabilidad (IPAT, fallo contravencional). Procure no transcribir los hechos de la demanda, este espacio tiene como finalidad mostrar un panorama de los hechos.</t>
    </r>
  </si>
  <si>
    <t>RCE DAÑOS MATERIALES</t>
  </si>
  <si>
    <t>DAÑOS VEHICULO ASEGURADO</t>
  </si>
  <si>
    <t>Observaciones sobre el valor de la contingencia: (Se debe explicar como se aterrizaron las pretensiones.) si el caso es de daños indicar el valor comercial del vh</t>
  </si>
  <si>
    <t>NO APLICA</t>
  </si>
  <si>
    <t>COASEGURO RETENCION ALLIANZ (%)</t>
  </si>
  <si>
    <t>JUZGADO</t>
  </si>
  <si>
    <t xml:space="preserve">RCE LESIONES </t>
  </si>
  <si>
    <t>RCC LESIONES</t>
  </si>
  <si>
    <t>CONCURRENCIA</t>
  </si>
  <si>
    <r>
      <t xml:space="preserve">INDIQUE LA PLACA- </t>
    </r>
    <r>
      <rPr>
        <sz val="11"/>
        <color rgb="FFFF0000"/>
        <rFont val="Calibri"/>
        <family val="2"/>
        <scheme val="minor"/>
      </rPr>
      <t>SUSTITUYA</t>
    </r>
  </si>
  <si>
    <t xml:space="preserve">CONCEPTO DE CONCILIACIÓN 330 </t>
  </si>
  <si>
    <t xml:space="preserve">SUMA SOLICITADA </t>
  </si>
  <si>
    <t xml:space="preserve">COMENTARIOS ABOGADO INTERNO </t>
  </si>
  <si>
    <t>COMENTARIO OUT</t>
  </si>
  <si>
    <t>AUTORIZACION COMPAÑÍA SUMA</t>
  </si>
  <si>
    <t xml:space="preserve">AUTORIZACION COMPAÑÍA COMENTARIOS </t>
  </si>
  <si>
    <t>CAMBIO CONTINGENCIA PJ</t>
  </si>
  <si>
    <t xml:space="preserve">CONTINGENCIA ACTUAL </t>
  </si>
  <si>
    <t xml:space="preserve">CAMBIO DE CONTINGENCIA </t>
  </si>
  <si>
    <t xml:space="preserve">COMENTARIOS CAMBIO DE CONTINGENCIA </t>
  </si>
  <si>
    <t xml:space="preserve">ACTUALIZACION DE CONTINGENCIA  </t>
  </si>
  <si>
    <t>DEMANDADO</t>
  </si>
  <si>
    <t xml:space="preserve">DEMANDANTE </t>
  </si>
  <si>
    <t>TIPO DE VINCULACION COMPAÑÍA</t>
  </si>
  <si>
    <t xml:space="preserve">TIPO DE PERJUCIO </t>
  </si>
  <si>
    <t>INTERVINIENTE -NOMBRE DE LESIONADO O MUERTO (S) DEL PROCESO</t>
  </si>
  <si>
    <t xml:space="preserve">NUMERO DE IDENTIFICACION </t>
  </si>
  <si>
    <t xml:space="preserve">DOMICILIO </t>
  </si>
  <si>
    <t xml:space="preserve">TELEFONO </t>
  </si>
  <si>
    <t>CORREO ELECTRONICO</t>
  </si>
  <si>
    <t xml:space="preserve">ESTADO CIVIL </t>
  </si>
  <si>
    <t xml:space="preserve">FECHA DE NACIMIENTO </t>
  </si>
  <si>
    <t xml:space="preserve">EDAD AL MOMENTO DEL SINIESTRO </t>
  </si>
  <si>
    <t xml:space="preserve">FECHA DE DEFUNCION </t>
  </si>
  <si>
    <t xml:space="preserve">SITUCION LABORAL </t>
  </si>
  <si>
    <t xml:space="preserve">PROFESION </t>
  </si>
  <si>
    <t xml:space="preserve">INGRESOS NETOS </t>
  </si>
  <si>
    <t>NUMERO DE LESIONADOS Y/O FALLECIDOS  SEGÚN IPAT</t>
  </si>
  <si>
    <t xml:space="preserve">CONDICION </t>
  </si>
  <si>
    <t>FECHA DE LOS HECHOS</t>
  </si>
  <si>
    <t>FECHA DE SOLICITUD AUDIENCIA PREJUDICIAL</t>
  </si>
  <si>
    <t>FECHA DE AUDIENCIA PREJUDICIAL</t>
  </si>
  <si>
    <t>RADICADO(23 DIGITOS)</t>
  </si>
  <si>
    <t>ASEGURADO</t>
  </si>
  <si>
    <t>NIT ASEGURADO</t>
  </si>
  <si>
    <t>PLACA VEHÍCULO ASEGURADO (SI APLICA)</t>
  </si>
  <si>
    <t>NO. PÓLIZA VINCULADA</t>
  </si>
  <si>
    <t>FECHA DE ASIGNACIÓN</t>
  </si>
  <si>
    <t>FECHA DE NOTIFICACIÓN</t>
  </si>
  <si>
    <t>FECHA DE CONTESTACION 
*RECOMENDACIÓN: FECHA MÁXIMA PARA CONTESTAR LA DEMANDA ACORDE A LO ESTIÚLADO EN LA NORMA.</t>
  </si>
  <si>
    <t>PRIORIDAD DEL FONDO</t>
  </si>
  <si>
    <t>ANTIFRAUDE</t>
  </si>
  <si>
    <t>Validar si en proceso se presentan alguna de las siguientes situaciones :</t>
  </si>
  <si>
    <t>Descripción</t>
  </si>
  <si>
    <t>SI / NO</t>
  </si>
  <si>
    <t xml:space="preserve">En caso de ser afirmativo, explicar: </t>
  </si>
  <si>
    <r>
      <rPr>
        <b/>
        <sz val="10"/>
        <color theme="1"/>
        <rFont val="Century Gothic"/>
        <family val="2"/>
      </rPr>
      <t>PJ</t>
    </r>
    <r>
      <rPr>
        <sz val="10"/>
        <color theme="1"/>
        <rFont val="Century Gothic"/>
        <family val="2"/>
      </rPr>
      <t xml:space="preserve"> - Exageración pretensiones materiales (lucro cesante y daño emergente).</t>
    </r>
  </si>
  <si>
    <t>Diferencia entre el lucro cesante y daño emergente pretendidos por los demandantes en el proceso judicial Vs tasacion objetivada.</t>
  </si>
  <si>
    <r>
      <rPr>
        <b/>
        <sz val="10"/>
        <color theme="1"/>
        <rFont val="Century Gothic"/>
        <family val="2"/>
      </rPr>
      <t xml:space="preserve">PJ </t>
    </r>
    <r>
      <rPr>
        <sz val="10"/>
        <color theme="1"/>
        <rFont val="Century Gothic"/>
        <family val="2"/>
      </rPr>
      <t>- Lesiones/circunstancias sin relación o inconsistentes con los hechos demandados.</t>
    </r>
  </si>
  <si>
    <t>Diferencia entre la declaración del asegurado y el tercero; Asegurado no brinda información o se niega a entrevista; Reclamación  originada en supuestos accidentes sin testigos ni reportes; Incendio elementos de alta cuantía  o sucedido en circustancias extrañas; Hurto de articulos de alto costos debido a incineración de la propiedad, vehiuclo o bien; Lesiones y daños materiales sin acreditación y/o soporte.</t>
  </si>
  <si>
    <r>
      <rPr>
        <b/>
        <sz val="10"/>
        <color theme="1"/>
        <rFont val="Century Gothic"/>
        <family val="2"/>
      </rPr>
      <t xml:space="preserve">PJ </t>
    </r>
    <r>
      <rPr>
        <sz val="10"/>
        <color theme="1"/>
        <rFont val="Century Gothic"/>
        <family val="2"/>
      </rPr>
      <t>- Soportes de asegurados/terceros demandantes adulterados.</t>
    </r>
  </si>
  <si>
    <t>Documentos falsos aportados como pruabs; Vehículos con daños severos y no reportan lesionados; Médico de terceros (especializado), también está involucrado en otros diagnósticos;  ITP Irregularidad en el proceso de calificación; Diagnósticos médicos sin el debido sustento.</t>
  </si>
  <si>
    <r>
      <rPr>
        <b/>
        <sz val="10"/>
        <color theme="1"/>
        <rFont val="Century Gothic"/>
        <family val="2"/>
      </rPr>
      <t xml:space="preserve">PJ </t>
    </r>
    <r>
      <rPr>
        <sz val="10"/>
        <color theme="1"/>
        <rFont val="Century Gothic"/>
        <family val="2"/>
      </rPr>
      <t>- Demandantes involucrados en otros siniestros y procesos judiciales.</t>
    </r>
  </si>
  <si>
    <t xml:space="preserve">Procesos judiciales llevados a cabo en distintas ciudades con los mismos demandantes. </t>
  </si>
  <si>
    <r>
      <rPr>
        <b/>
        <sz val="10"/>
        <color theme="1"/>
        <rFont val="Century Gothic"/>
        <family val="2"/>
      </rPr>
      <t>PJ</t>
    </r>
    <r>
      <rPr>
        <sz val="10"/>
        <color theme="1"/>
        <rFont val="Century Gothic"/>
        <family val="2"/>
      </rPr>
      <t xml:space="preserve"> - Víctima involucrada en fraudes anteriores .</t>
    </r>
  </si>
  <si>
    <r>
      <rPr>
        <b/>
        <sz val="10"/>
        <color theme="1"/>
        <rFont val="Century Gothic"/>
        <family val="2"/>
      </rPr>
      <t>PJ</t>
    </r>
    <r>
      <rPr>
        <sz val="10"/>
        <color theme="1"/>
        <rFont val="Century Gothic"/>
        <family val="2"/>
      </rPr>
      <t xml:space="preserve"> - Relación/parentesco entre asegurado y tercero afectado.</t>
    </r>
  </si>
  <si>
    <t xml:space="preserve">Demandantes con vínculos consanguineos, de afinidad y/o amistad con el asegurado. </t>
  </si>
  <si>
    <r>
      <rPr>
        <b/>
        <sz val="10"/>
        <color theme="1"/>
        <rFont val="Century Gothic"/>
        <family val="2"/>
      </rPr>
      <t xml:space="preserve">PJ </t>
    </r>
    <r>
      <rPr>
        <sz val="10"/>
        <color theme="1"/>
        <rFont val="Century Gothic"/>
        <family val="2"/>
      </rPr>
      <t>- Sumas elevadas aseguradas con respecto a la ocupación desarrollada del asegurado.</t>
    </r>
  </si>
  <si>
    <t xml:space="preserve">Prima contratada alta comparada con los ingresos reales del asegurado; Valor del aseguro excesivo o con valor que supera lo devegado por el asegurado. </t>
  </si>
  <si>
    <r>
      <rPr>
        <b/>
        <sz val="10"/>
        <color theme="1"/>
        <rFont val="Century Gothic"/>
        <family val="2"/>
      </rPr>
      <t xml:space="preserve">PJ </t>
    </r>
    <r>
      <rPr>
        <sz val="10"/>
        <color theme="1"/>
        <rFont val="Century Gothic"/>
        <family val="2"/>
      </rPr>
      <t>- Reticencia</t>
    </r>
  </si>
  <si>
    <t>Lesiones y/o afectaciones del asegurado preexistentes.</t>
  </si>
  <si>
    <r>
      <rPr>
        <b/>
        <sz val="10"/>
        <color theme="1"/>
        <rFont val="Century Gothic"/>
        <family val="2"/>
      </rPr>
      <t>PJ</t>
    </r>
    <r>
      <rPr>
        <sz val="10"/>
        <color theme="1"/>
        <rFont val="Century Gothic"/>
        <family val="2"/>
      </rPr>
      <t xml:space="preserve"> - Reclamaciones presentadas durante la misma vigencia de la póliza por cisrcunsatancias similares. </t>
    </r>
  </si>
  <si>
    <t xml:space="preserve"> Múltiples reclamos por la misma pérdida y similar.</t>
  </si>
  <si>
    <r>
      <rPr>
        <b/>
        <sz val="10"/>
        <color theme="1"/>
        <rFont val="Century Gothic"/>
        <family val="2"/>
      </rPr>
      <t>PJ</t>
    </r>
    <r>
      <rPr>
        <sz val="10"/>
        <color theme="1"/>
        <rFont val="Century Gothic"/>
        <family val="2"/>
      </rPr>
      <t xml:space="preserve"> - El asegurado tiene más de un seguro de vida en la misma o con otras compañías.</t>
    </r>
  </si>
  <si>
    <t>Múltiples aseguramientos del mismo tipo.</t>
  </si>
  <si>
    <t>86568318900120240005900</t>
  </si>
  <si>
    <t>JUZGADO PRIMERO PROMISCUO DEL CIRCUITO DE PUERTO ASIS - PUTUMAYO</t>
  </si>
  <si>
    <t>1. Rigoberto López Cancimance C.C. 18.157.720
2. Edgar Augusto Contreras Delgado C.C.C 80.206.884
3. Allianz Seguros S.A. Nit. 860.026.182-5</t>
  </si>
  <si>
    <t>1. Jeremias Guerrero López C.C. 18.186.761 (Víctima directa)
2. Jeyson Danilo Guerrero Yela C.C. 1.006.843.140 (hijo Jeremias) 
3. Porfirio Gabriel Figueroa C.C. 87.302.746 (victima directa)
4. Mercedes Chalacan C.C. 69.027.868 (Compañera Porfirio) 
5. Oscar Andrés Figueroa Chalacan C.C. 1.123.200.324 (Hijo Porfirio)
6. Luis Miguel Figueroa Chalacan C.C. 1.006.846.644 (Hijo Porfirio) 
7. Rolando Daniel Guerrero Narváez C.C. 87.573.535 (victima directa)
8. Clelia Yocuro Payaguaje C.C. 39.841.211 (Compañera Rolando) 
9. Yesica Viviana Guerrero Yocuro C.C. 1.006.665.024 (Hija Rolando)
10. Yesid Orlando Guerrero Yocuro C.C. 1.125.413.023 (hijo Rolando)</t>
  </si>
  <si>
    <t xml:space="preserve">1. Jeremias Guerrero López 
2. Porfirio Gabriel Figueroa 
3. Rolando Daniel Guerrero Narváez </t>
  </si>
  <si>
    <t>1. 18.186.761
2. 87.302.746
3. 87.573.535</t>
  </si>
  <si>
    <t>1. Vereda las Bocanas del municipio de Puerto Asis - Putumayo
2. Vereda La Argentina del municipio de Puerto Asís - Putumayo
3. Vereda Cartagena del municipio de Puerto Asís - Putumayo</t>
  </si>
  <si>
    <t>1. 3108456923
2. 3209057610
3. 3212525158</t>
  </si>
  <si>
    <t>1. jere@gmail.com
2. gabrielfigue.1977@gmail.com
3. vivianaguerrero861@gmail.com</t>
  </si>
  <si>
    <t>1. Sin información
2. Unión libre
3. Unión libre</t>
  </si>
  <si>
    <t>no aplica</t>
  </si>
  <si>
    <t>14 de agosto de 2019</t>
  </si>
  <si>
    <t>18 de septiembre de 2023</t>
  </si>
  <si>
    <t>31 de octubre de 2023</t>
  </si>
  <si>
    <t>IMR-059</t>
  </si>
  <si>
    <t>El día 14 de agosto de 2019, los señores Jeremías Guerrero López, Porfirio Gabriel Figueroa y Rolando Daniel Guerrero se transportaban con 24 pasajeros mas en el vehiculo de placas SMT-020 para realizar labores en una obra de la empresa BPG INC. Sucursal Nueva Granada. Al transportarse sobre la ruta 45 del corregimiento de Santana de la vereda Santa Helena del departamento del Putumayo, fueron impactados por el vehiculo automotor de placas IMR-059 de propiedad de Edgar Augusto Contreras delgado y conducido por Rigoberto Lopez Cancimance, ante la invasión de carril en el sentido contrario al de su circulación vial. Conforme al informe policía de accidente de tránsito, este se produjo por el vehiculo de placas IMR-059 quien invadió el carril contrario a consecuencia de un micro sueño. 
A raíz del hecho los señores Jeremías Guerrero López, Porfirio Gabriel Figueroa y Rolando Daniel Guerrero sufrieron multiples lesiones, las cuales llevaron a que fuesen calificados con una perdida de capacidad laboral del 24,8%, 15.5% y 11% respectivamente.
A consecuencia del accidente, los señores Jeremías Guerrero López, Porfirio Gabriel Figueroa y Rolando Daniel Guerrero no volvieron a ser contratados en la empresa, desvinculándolos definitivamente y sin que a la echa cuenten con una actividad laboral.</t>
  </si>
  <si>
    <t>1. 19 de agosto de 1976
2. 08 de junio de 1977
3. 23 de agosto de 1977</t>
  </si>
  <si>
    <t>1. 42 años
2. 42 años
3. 41 años</t>
  </si>
  <si>
    <t>sin información</t>
  </si>
  <si>
    <t>1. $1.695.000
2. $1.695.000
3. $1.695.000</t>
  </si>
  <si>
    <t>Edgar Augusto Contreras Delgado</t>
  </si>
  <si>
    <t>21 de febrero de 2025</t>
  </si>
  <si>
    <t>20 de febrero de 2025</t>
  </si>
  <si>
    <t>25 de marzo de 2025</t>
  </si>
  <si>
    <t>83856731-214741</t>
  </si>
  <si>
    <t>21858182/0</t>
  </si>
  <si>
    <t xml:space="preserve"> 01/12/2018 hasta las 24:00 horas del 30/11/2019.</t>
  </si>
  <si>
    <t>EN AUD PREJUDICIAL, SE PRESENTARON CON OTROS LESIONADOS, VERIFICAR BIEN LOS CORREOS CARGADOS CON NOTA 405</t>
  </si>
  <si>
    <t>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</si>
</sst>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 #,##0;[Red]\-&quot;$&quot;\ #,##0"/>
    <numFmt numFmtId="42" formatCode="_-&quot;$&quot;\ * #,##0_-;\-&quot;$&quot;\ * #,##0_-;_-&quot;$&quot;\ * &quot;-&quot;_-;_-@_-"/>
    <numFmt numFmtId="44" formatCode="_-&quot;$&quot;\ * #,##0.00_-;\-&quot;$&quot;\ * #,##0.00_-;_-&quot;$&quot;\ * &quot;-&quot;??_-;_-@_-"/>
  </numFmts>
  <fonts count="14"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u/>
      <sz val="11"/>
      <color theme="10"/>
      <name val="Calibri"/>
      <family val="2"/>
      <scheme val="minor"/>
    </font>
    <font>
      <sz val="11"/>
      <color rgb="FFFF0000"/>
      <name val="Calibri"/>
      <family val="2"/>
      <scheme val="minor"/>
    </font>
    <font>
      <b/>
      <sz val="20"/>
      <color theme="0"/>
      <name val="Calibri"/>
      <family val="2"/>
      <scheme val="minor"/>
    </font>
    <font>
      <sz val="10"/>
      <name val="Calibri"/>
      <family val="2"/>
      <scheme val="minor"/>
    </font>
    <font>
      <b/>
      <sz val="10"/>
      <color theme="0"/>
      <name val="Century Gothic"/>
      <family val="2"/>
    </font>
    <font>
      <sz val="10"/>
      <color theme="1"/>
      <name val="Century Gothic"/>
      <family val="2"/>
    </font>
    <font>
      <b/>
      <sz val="10"/>
      <color theme="1"/>
      <name val="Century Gothic"/>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00206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s>
  <cellStyleXfs count="5">
    <xf numFmtId="0" fontId="0" fillId="0" borderId="0"/>
    <xf numFmtId="42" fontId="1" fillId="0" borderId="0" applyFont="0" applyFill="0" applyBorder="0" applyAlignment="0" applyProtection="0"/>
    <xf numFmtId="9" fontId="1" fillId="0" borderId="0" applyFont="0" applyFill="0" applyBorder="0" applyAlignment="0" applyProtection="0"/>
    <xf numFmtId="0" fontId="7" fillId="0" borderId="0" applyNumberFormat="0" applyFill="0" applyBorder="0" applyAlignment="0" applyProtection="0"/>
    <xf numFmtId="44" fontId="1" fillId="0" borderId="0" applyFont="0" applyFill="0" applyBorder="0" applyAlignment="0" applyProtection="0"/>
  </cellStyleXfs>
  <cellXfs count="129">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0" fontId="0" fillId="0" borderId="1" xfId="0" applyBorder="1" applyAlignment="1">
      <alignment horizontal="justify" vertical="top"/>
    </xf>
    <xf numFmtId="0" fontId="2" fillId="0" borderId="1" xfId="0"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center" vertical="top"/>
    </xf>
    <xf numFmtId="0" fontId="0" fillId="0" borderId="1" xfId="0" applyBorder="1" applyAlignment="1">
      <alignment vertical="top" wrapText="1"/>
    </xf>
    <xf numFmtId="0" fontId="6" fillId="0" borderId="1" xfId="0" applyFont="1" applyBorder="1" applyAlignment="1">
      <alignment vertical="top" wrapText="1"/>
    </xf>
    <xf numFmtId="0" fontId="0" fillId="0" borderId="3" xfId="0" applyBorder="1" applyAlignment="1">
      <alignment vertical="top" wrapText="1"/>
    </xf>
    <xf numFmtId="0" fontId="0" fillId="7" borderId="1" xfId="0" applyFill="1" applyBorder="1" applyAlignment="1">
      <alignment vertical="top" wrapText="1"/>
    </xf>
    <xf numFmtId="0" fontId="0" fillId="7" borderId="1" xfId="0" applyFill="1" applyBorder="1" applyAlignment="1">
      <alignment vertical="top"/>
    </xf>
    <xf numFmtId="0" fontId="0" fillId="7" borderId="3" xfId="0" applyFill="1" applyBorder="1" applyAlignment="1">
      <alignment horizontal="center"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9" fontId="0" fillId="0" borderId="0" xfId="2" applyFont="1"/>
    <xf numFmtId="9" fontId="0" fillId="0" borderId="0" xfId="0" applyNumberFormat="1"/>
    <xf numFmtId="0" fontId="5" fillId="2" borderId="8" xfId="0" applyFont="1" applyFill="1" applyBorder="1" applyAlignment="1">
      <alignment horizontal="justify" vertical="top"/>
    </xf>
    <xf numFmtId="0" fontId="0" fillId="7" borderId="1" xfId="0" applyFill="1" applyBorder="1" applyAlignment="1">
      <alignment horizontal="justify" vertical="top" wrapText="1"/>
    </xf>
    <xf numFmtId="0" fontId="2" fillId="7" borderId="1" xfId="0" applyFont="1" applyFill="1" applyBorder="1" applyAlignment="1">
      <alignment horizontal="justify" vertical="top" wrapText="1"/>
    </xf>
    <xf numFmtId="42" fontId="2" fillId="7" borderId="1" xfId="1" applyFont="1" applyFill="1" applyBorder="1" applyAlignment="1">
      <alignment horizontal="justify" vertical="top" wrapText="1"/>
    </xf>
    <xf numFmtId="0" fontId="0" fillId="0" borderId="0" xfId="0" applyAlignment="1">
      <alignment horizontal="left"/>
    </xf>
    <xf numFmtId="0" fontId="2" fillId="0" borderId="2" xfId="0" applyFont="1" applyBorder="1" applyAlignment="1">
      <alignment horizontal="justify" vertical="top" wrapText="1"/>
    </xf>
    <xf numFmtId="42" fontId="0" fillId="0" borderId="1" xfId="1" applyFont="1" applyBorder="1" applyAlignment="1" applyProtection="1">
      <alignment horizontal="justify" vertical="top"/>
      <protection locked="0"/>
    </xf>
    <xf numFmtId="9" fontId="0" fillId="0" borderId="1" xfId="2" applyFont="1" applyBorder="1" applyAlignment="1" applyProtection="1">
      <alignment horizontal="center" vertical="top"/>
      <protection locked="0"/>
    </xf>
    <xf numFmtId="42" fontId="0" fillId="0" borderId="1" xfId="1" applyFont="1" applyBorder="1" applyAlignment="1" applyProtection="1">
      <alignment horizontal="center"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2" xfId="0" applyFont="1" applyBorder="1" applyAlignment="1" applyProtection="1">
      <alignment horizontal="justify" vertical="top" wrapText="1"/>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42" fontId="4" fillId="7" borderId="1" xfId="1" applyFont="1" applyFill="1" applyBorder="1" applyAlignment="1" applyProtection="1">
      <alignment horizontal="center" vertical="top"/>
      <protection locked="0"/>
    </xf>
    <xf numFmtId="0" fontId="2" fillId="0" borderId="2" xfId="0" applyFont="1" applyBorder="1" applyAlignment="1">
      <alignment horizontal="justify" vertical="top"/>
    </xf>
    <xf numFmtId="0" fontId="0" fillId="0" borderId="0" xfId="0" applyProtection="1">
      <protection locked="0"/>
    </xf>
    <xf numFmtId="9" fontId="0" fillId="0" borderId="0" xfId="2" applyFont="1" applyProtection="1">
      <protection locked="0"/>
    </xf>
    <xf numFmtId="9" fontId="0" fillId="0" borderId="0" xfId="0" applyNumberFormat="1" applyProtection="1">
      <protection locked="0"/>
    </xf>
    <xf numFmtId="42" fontId="0" fillId="0" borderId="0" xfId="0" applyNumberFormat="1" applyProtection="1">
      <protection locked="0"/>
    </xf>
    <xf numFmtId="9" fontId="0" fillId="0" borderId="0" xfId="1" applyNumberFormat="1" applyFont="1" applyProtection="1">
      <protection locked="0"/>
    </xf>
    <xf numFmtId="0" fontId="2" fillId="4" borderId="4" xfId="0" applyFont="1" applyFill="1" applyBorder="1" applyAlignment="1" applyProtection="1">
      <alignment horizontal="justify" vertical="top" wrapText="1"/>
      <protection locked="0"/>
    </xf>
    <xf numFmtId="0" fontId="5" fillId="2" borderId="8" xfId="0" applyFont="1" applyFill="1" applyBorder="1" applyAlignment="1" applyProtection="1">
      <alignment horizontal="justify" vertical="top"/>
      <protection locked="0"/>
    </xf>
    <xf numFmtId="0" fontId="11" fillId="8" borderId="9" xfId="0" applyFont="1" applyFill="1" applyBorder="1" applyAlignment="1" applyProtection="1">
      <alignment horizontal="center" vertical="center" wrapText="1"/>
      <protection locked="0"/>
    </xf>
    <xf numFmtId="0" fontId="11" fillId="8" borderId="10" xfId="0" applyFont="1" applyFill="1" applyBorder="1" applyAlignment="1" applyProtection="1">
      <alignment horizontal="center" vertical="center" wrapText="1"/>
      <protection locked="0"/>
    </xf>
    <xf numFmtId="0" fontId="12" fillId="0" borderId="1" xfId="0" applyFont="1" applyBorder="1" applyAlignment="1" applyProtection="1">
      <alignment horizontal="left" vertical="center" wrapText="1"/>
      <protection locked="0"/>
    </xf>
    <xf numFmtId="0" fontId="12" fillId="0" borderId="1" xfId="0" applyFont="1" applyBorder="1" applyAlignment="1" applyProtection="1">
      <alignment horizontal="center" vertical="center"/>
      <protection locked="0"/>
    </xf>
    <xf numFmtId="0" fontId="12" fillId="0" borderId="1" xfId="0" applyFont="1" applyBorder="1" applyAlignment="1" applyProtection="1">
      <alignment horizontal="left" vertical="center"/>
      <protection locked="0"/>
    </xf>
    <xf numFmtId="0" fontId="0" fillId="7" borderId="1" xfId="0" applyFill="1" applyBorder="1" applyAlignment="1">
      <alignment horizontal="justify" vertical="top"/>
    </xf>
    <xf numFmtId="0" fontId="9" fillId="2" borderId="6" xfId="0" applyFont="1" applyFill="1" applyBorder="1" applyAlignment="1">
      <alignment horizontal="center" vertical="top"/>
    </xf>
    <xf numFmtId="0" fontId="0" fillId="0" borderId="1" xfId="0" applyBorder="1" applyAlignment="1">
      <alignment horizontal="justify" vertical="top"/>
    </xf>
    <xf numFmtId="0" fontId="0" fillId="0" borderId="1" xfId="0" applyBorder="1" applyAlignment="1">
      <alignment horizontal="justify" vertical="top" wrapText="1"/>
    </xf>
    <xf numFmtId="0" fontId="0" fillId="0" borderId="2" xfId="0" applyBorder="1" applyAlignment="1">
      <alignment horizontal="justify" vertical="top"/>
    </xf>
    <xf numFmtId="0" fontId="0" fillId="0" borderId="3" xfId="0" applyBorder="1" applyAlignment="1">
      <alignment horizontal="justify" vertical="top"/>
    </xf>
    <xf numFmtId="6" fontId="0" fillId="0" borderId="1" xfId="1" applyNumberFormat="1" applyFont="1" applyBorder="1" applyAlignment="1">
      <alignment horizontal="justify" vertical="top" wrapText="1"/>
    </xf>
    <xf numFmtId="42" fontId="0" fillId="0" borderId="1" xfId="1" applyFont="1" applyBorder="1" applyAlignment="1">
      <alignment horizontal="justify" vertical="top" wrapText="1"/>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wrapText="1"/>
    </xf>
    <xf numFmtId="0" fontId="2" fillId="7" borderId="1" xfId="0" applyFont="1" applyFill="1" applyBorder="1" applyAlignment="1">
      <alignment horizontal="justify" vertical="top" wrapText="1"/>
    </xf>
    <xf numFmtId="14" fontId="0" fillId="0" borderId="1" xfId="0" applyNumberFormat="1" applyBorder="1" applyAlignment="1">
      <alignment horizontal="justify" vertical="top"/>
    </xf>
    <xf numFmtId="3" fontId="0" fillId="7" borderId="1" xfId="0" applyNumberFormat="1" applyFill="1" applyBorder="1" applyAlignment="1">
      <alignment horizontal="justify" vertical="top"/>
    </xf>
    <xf numFmtId="14" fontId="0" fillId="7" borderId="2" xfId="0" applyNumberFormat="1" applyFill="1" applyBorder="1" applyAlignment="1">
      <alignment horizontal="justify" vertical="top"/>
    </xf>
    <xf numFmtId="0" fontId="0" fillId="7" borderId="3" xfId="0" applyFill="1" applyBorder="1" applyAlignment="1">
      <alignment horizontal="justify" vertical="top"/>
    </xf>
    <xf numFmtId="0" fontId="0" fillId="7" borderId="1" xfId="0" applyFill="1" applyBorder="1" applyAlignment="1">
      <alignment horizontal="justify" vertical="top" wrapText="1"/>
    </xf>
    <xf numFmtId="15" fontId="0" fillId="7" borderId="1" xfId="0" applyNumberFormat="1" applyFill="1" applyBorder="1" applyAlignment="1">
      <alignment horizontal="justify" vertical="top" wrapText="1"/>
    </xf>
    <xf numFmtId="0" fontId="7" fillId="0" borderId="1" xfId="3" applyBorder="1" applyAlignment="1">
      <alignment horizontal="justify" vertical="top" wrapText="1"/>
    </xf>
    <xf numFmtId="14" fontId="0" fillId="0" borderId="1" xfId="0" applyNumberFormat="1" applyBorder="1" applyAlignment="1">
      <alignment horizontal="justify"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42" fontId="0" fillId="0" borderId="2" xfId="1" applyFont="1" applyBorder="1" applyAlignment="1">
      <alignment horizontal="center" vertical="top"/>
    </xf>
    <xf numFmtId="42" fontId="0" fillId="0" borderId="3" xfId="1" applyFont="1" applyBorder="1" applyAlignment="1">
      <alignment horizontal="center" vertical="top"/>
    </xf>
    <xf numFmtId="0" fontId="0" fillId="0" borderId="2" xfId="0" applyBorder="1" applyAlignment="1">
      <alignment horizontal="left" vertical="top" wrapText="1"/>
    </xf>
    <xf numFmtId="0" fontId="0" fillId="0" borderId="3" xfId="0" applyBorder="1" applyAlignment="1">
      <alignment horizontal="left" vertical="top" wrapText="1"/>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5" fillId="6" borderId="11" xfId="0" applyFont="1" applyFill="1" applyBorder="1" applyAlignment="1">
      <alignment horizontal="center" vertical="center"/>
    </xf>
    <xf numFmtId="0" fontId="0" fillId="0" borderId="2" xfId="0" applyBorder="1" applyAlignment="1">
      <alignment horizontal="center" vertical="top"/>
    </xf>
    <xf numFmtId="0" fontId="0" fillId="0" borderId="3" xfId="0" applyBorder="1" applyAlignment="1">
      <alignment horizontal="center" vertical="top"/>
    </xf>
    <xf numFmtId="0" fontId="4" fillId="2" borderId="4" xfId="0" applyFont="1" applyFill="1" applyBorder="1" applyAlignment="1">
      <alignment horizontal="justify" vertical="top"/>
    </xf>
    <xf numFmtId="0" fontId="0" fillId="7" borderId="5" xfId="0" applyFill="1" applyBorder="1" applyAlignment="1">
      <alignment horizontal="left" vertical="top"/>
    </xf>
    <xf numFmtId="0" fontId="0" fillId="7" borderId="7" xfId="0" applyFill="1" applyBorder="1" applyAlignment="1">
      <alignment horizontal="left" vertical="top"/>
    </xf>
    <xf numFmtId="0" fontId="0" fillId="7" borderId="12" xfId="0" applyFill="1" applyBorder="1" applyAlignment="1">
      <alignment horizontal="left" vertical="top"/>
    </xf>
    <xf numFmtId="0" fontId="0" fillId="7" borderId="8" xfId="0" applyFill="1" applyBorder="1" applyAlignment="1">
      <alignment horizontal="left" vertical="top"/>
    </xf>
    <xf numFmtId="0" fontId="0" fillId="7" borderId="13" xfId="0" applyFill="1" applyBorder="1" applyAlignment="1">
      <alignment horizontal="left" vertical="top"/>
    </xf>
    <xf numFmtId="0" fontId="0" fillId="7" borderId="14" xfId="0" applyFill="1" applyBorder="1" applyAlignment="1">
      <alignment horizontal="left" vertical="top"/>
    </xf>
    <xf numFmtId="0" fontId="4" fillId="2" borderId="4" xfId="0" applyFont="1" applyFill="1" applyBorder="1" applyAlignment="1">
      <alignment horizontal="center" vertical="top"/>
    </xf>
    <xf numFmtId="0" fontId="9" fillId="2" borderId="4" xfId="0" applyFont="1" applyFill="1" applyBorder="1" applyAlignment="1">
      <alignment horizontal="center" vertical="top"/>
    </xf>
    <xf numFmtId="0" fontId="2" fillId="0" borderId="2" xfId="0" applyFont="1" applyBorder="1" applyAlignment="1">
      <alignment horizontal="center" vertical="top"/>
    </xf>
    <xf numFmtId="0" fontId="2" fillId="0" borderId="3" xfId="0" applyFont="1" applyBorder="1" applyAlignment="1">
      <alignment horizontal="center" vertical="top"/>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42" fontId="0" fillId="5" borderId="0" xfId="1" applyFont="1" applyFill="1" applyBorder="1" applyAlignment="1" applyProtection="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4" fillId="6" borderId="13"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0" fontId="9" fillId="2" borderId="15" xfId="0" applyFont="1" applyFill="1" applyBorder="1" applyAlignment="1" applyProtection="1">
      <alignment horizontal="center" vertical="top"/>
      <protection locked="0"/>
    </xf>
    <xf numFmtId="0" fontId="10" fillId="7" borderId="4" xfId="0" applyFont="1" applyFill="1" applyBorder="1" applyAlignment="1" applyProtection="1">
      <alignment horizontal="center" vertical="top"/>
      <protection locked="0"/>
    </xf>
    <xf numFmtId="42" fontId="0" fillId="5" borderId="2" xfId="1" applyFont="1" applyFill="1" applyBorder="1" applyAlignment="1" applyProtection="1">
      <alignment horizontal="justify" vertical="top"/>
    </xf>
    <xf numFmtId="42" fontId="0" fillId="5" borderId="3" xfId="1" applyFont="1" applyFill="1" applyBorder="1" applyAlignment="1" applyProtection="1">
      <alignment horizontal="justify" vertical="top"/>
    </xf>
    <xf numFmtId="0" fontId="9" fillId="2" borderId="4" xfId="0" applyFont="1" applyFill="1"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1" xfId="0" applyBorder="1" applyAlignment="1">
      <alignment horizontal="center" vertical="top" wrapText="1"/>
    </xf>
    <xf numFmtId="0" fontId="0" fillId="0" borderId="1" xfId="0" applyBorder="1" applyAlignment="1">
      <alignment horizontal="center" vertical="top"/>
    </xf>
    <xf numFmtId="42" fontId="0" fillId="5" borderId="1" xfId="1" applyFont="1" applyFill="1" applyBorder="1" applyAlignment="1">
      <alignment horizontal="justify" vertical="top"/>
    </xf>
    <xf numFmtId="42" fontId="0" fillId="0" borderId="1" xfId="0" applyNumberFormat="1" applyBorder="1" applyAlignment="1">
      <alignment horizontal="justify" vertical="top"/>
    </xf>
    <xf numFmtId="0" fontId="0" fillId="5" borderId="1" xfId="0" applyFill="1" applyBorder="1" applyAlignment="1">
      <alignment horizontal="justify" vertical="top"/>
    </xf>
    <xf numFmtId="44" fontId="0" fillId="5" borderId="1" xfId="4" applyFont="1" applyFill="1" applyBorder="1" applyAlignment="1">
      <alignment horizontal="center"/>
    </xf>
    <xf numFmtId="0" fontId="2" fillId="0" borderId="4" xfId="0" applyFont="1" applyBorder="1" applyAlignment="1">
      <alignment horizontal="center" vertical="top"/>
    </xf>
    <xf numFmtId="0" fontId="2" fillId="0" borderId="6" xfId="0" applyFont="1" applyBorder="1" applyAlignment="1">
      <alignment horizontal="center" vertical="top"/>
    </xf>
    <xf numFmtId="0" fontId="3" fillId="2" borderId="4" xfId="0" applyFont="1" applyFill="1" applyBorder="1" applyAlignment="1">
      <alignment horizontal="center" vertical="top"/>
    </xf>
    <xf numFmtId="42" fontId="0" fillId="5" borderId="4" xfId="1" applyFont="1" applyFill="1" applyBorder="1" applyAlignment="1" applyProtection="1">
      <alignment horizontal="center" vertical="top"/>
    </xf>
    <xf numFmtId="0" fontId="4" fillId="6" borderId="13" xfId="0" applyFont="1" applyFill="1" applyBorder="1" applyAlignment="1">
      <alignment horizontal="center" vertical="top"/>
    </xf>
    <xf numFmtId="0" fontId="4" fillId="6" borderId="6" xfId="0" applyFont="1" applyFill="1" applyBorder="1" applyAlignment="1">
      <alignment horizontal="center" vertical="top"/>
    </xf>
  </cellXfs>
  <cellStyles count="5">
    <cellStyle name="Hipervínculo" xfId="3" builtinId="8"/>
    <cellStyle name="Moneda" xfId="4" builtinId="4"/>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AppData\Local\Microsoft\Windows\INetCache\Content.Outlook\6U4382SS\INFORME%20INICIAL%20AUTOS%202023.xlsx" TargetMode="External"/><Relationship Id="rId1" Type="http://schemas.openxmlformats.org/officeDocument/2006/relationships/externalLinkPath" Target="/Users/ce02653/AppData/Local/Microsoft/Windows/INetCache/Content.Outlook/6U4382SS/INFORME%20INICIAL%20AUTOS%202023.xlsx" TargetMode="External"/></Relationships>
</file>

<file path=xl/externalLinks/_rels/externalLink3.xml.rels><?xml version="1.0" encoding="UTF-8" standalone="yes"?>
<Relationships xmlns="http://schemas.openxmlformats.org/package/2006/relationships"><Relationship Id="rId2" Type="http://schemas.openxmlformats.org/officeDocument/2006/relationships/externalLinkPath" Target="https://allianzms-my.sharepoint.com/personal/gina_garcia_allianz_co/Documents/AUTOS/PROYECTOS/2024/PJ%202024/INFORME%20INICIAL%20GENERALES%202024%20OUT.xlsx" TargetMode="External"/><Relationship Id="rId1" Type="http://schemas.openxmlformats.org/officeDocument/2006/relationships/externalLinkPath" Target="/personal/gina_garcia_allianz_co/Documents/AUTOS/PROYECTOS/2024/PJ%202024/INFORME%20INICIAL%20GENERALES%202024%20OU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s>
    <sheetDataSet>
      <sheetData sheetId="0" refreshError="1"/>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sheetData sheetId="1">
        <row r="2">
          <cell r="B2" t="str">
            <v xml:space="preserve">SINIESTRO   LEGIS </v>
          </cell>
          <cell r="C2"/>
        </row>
      </sheetData>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GENERALES NOTA 322"/>
      <sheetName val="GENERALES NOTA 321"/>
      <sheetName val="GENERALES  NOTA 324 -478"/>
      <sheetName val="GENERALES NOTA 325"/>
      <sheetName val="CONCEPTO DE CONCILIACIÓN 330 "/>
      <sheetName val="CAMBIO DE CONTINGENCIA 423"/>
      <sheetName val="Hoja1"/>
      <sheetName val="Hoja2"/>
    </sheetNames>
    <sheetDataSet>
      <sheetData sheetId="0">
        <row r="2">
          <cell r="B2" t="str">
            <v xml:space="preserve">Radicado </v>
          </cell>
          <cell r="C2"/>
        </row>
        <row r="3">
          <cell r="B3" t="str">
            <v>JUZGADO</v>
          </cell>
          <cell r="C3"/>
        </row>
        <row r="4">
          <cell r="B4" t="str">
            <v xml:space="preserve">NOMBRE Y APELLIDOS DE  LOS DEMANDADOS </v>
          </cell>
          <cell r="C4"/>
        </row>
        <row r="5">
          <cell r="B5" t="str">
            <v>COLOCAR LOS NOMBRES Y APELLIDOS, SU CALIDAD (HERMANO, HIJO ETC)  PARA LOS CONYUGES E HIJOS COLOCAR LA FECHA DE NACIMIENTO.</v>
          </cell>
          <cell r="C5"/>
        </row>
        <row r="6">
          <cell r="B6" t="str">
            <v>LLAMADA EN GARANTIA</v>
          </cell>
          <cell r="C6"/>
        </row>
      </sheetData>
      <sheetData sheetId="1"/>
      <sheetData sheetId="2">
        <row r="17">
          <cell r="B17">
            <v>100000000</v>
          </cell>
          <cell r="C17"/>
        </row>
      </sheetData>
      <sheetData sheetId="3">
        <row r="8">
          <cell r="B8" t="str">
            <v>PROBABLE GENERALES</v>
          </cell>
          <cell r="C8"/>
        </row>
      </sheetData>
      <sheetData sheetId="4"/>
      <sheetData sheetId="5"/>
      <sheetData sheetId="6"/>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3" tint="-0.499984740745262"/>
  </sheetPr>
  <dimension ref="A1:F80"/>
  <sheetViews>
    <sheetView topLeftCell="A8" zoomScale="85" zoomScaleNormal="85" workbookViewId="0">
      <selection activeCell="B35" sqref="B35"/>
    </sheetView>
  </sheetViews>
  <sheetFormatPr baseColWidth="10" defaultColWidth="0" defaultRowHeight="15" x14ac:dyDescent="0.25"/>
  <cols>
    <col min="1" max="1" width="69.140625" style="8" customWidth="1"/>
    <col min="2" max="2" width="55.140625" style="8" customWidth="1"/>
    <col min="3" max="3" width="108.85546875" style="8" customWidth="1"/>
    <col min="4" max="16384" width="11.42578125" style="2" hidden="1"/>
  </cols>
  <sheetData>
    <row r="1" spans="1:3" ht="26.25" x14ac:dyDescent="0.25">
      <c r="A1" s="54" t="s">
        <v>0</v>
      </c>
      <c r="B1" s="54"/>
      <c r="C1" s="54"/>
    </row>
    <row r="2" spans="1:3" x14ac:dyDescent="0.25">
      <c r="A2" s="5" t="s">
        <v>163</v>
      </c>
      <c r="B2" s="61" t="s">
        <v>196</v>
      </c>
      <c r="C2" s="62"/>
    </row>
    <row r="3" spans="1:3" x14ac:dyDescent="0.25">
      <c r="A3" s="5" t="s">
        <v>126</v>
      </c>
      <c r="B3" s="57" t="s">
        <v>197</v>
      </c>
      <c r="C3" s="58"/>
    </row>
    <row r="4" spans="1:3" x14ac:dyDescent="0.25">
      <c r="A4" s="5" t="s">
        <v>142</v>
      </c>
      <c r="B4" s="63" t="s">
        <v>198</v>
      </c>
      <c r="C4" s="58"/>
    </row>
    <row r="5" spans="1:3" ht="31.5" customHeight="1" x14ac:dyDescent="0.25">
      <c r="A5" s="5" t="s">
        <v>143</v>
      </c>
      <c r="B5" s="63" t="s">
        <v>199</v>
      </c>
      <c r="C5" s="58"/>
    </row>
    <row r="6" spans="1:3" x14ac:dyDescent="0.25">
      <c r="A6" s="5" t="s">
        <v>144</v>
      </c>
      <c r="B6" s="55" t="s">
        <v>104</v>
      </c>
      <c r="C6" s="55"/>
    </row>
    <row r="7" spans="1:3" x14ac:dyDescent="0.25">
      <c r="A7" s="25" t="s">
        <v>145</v>
      </c>
      <c r="B7" s="57" t="s">
        <v>127</v>
      </c>
      <c r="C7" s="58"/>
    </row>
    <row r="8" spans="1:3" ht="23.1" customHeight="1" x14ac:dyDescent="0.25">
      <c r="A8" s="26" t="s">
        <v>146</v>
      </c>
      <c r="B8" s="56" t="s">
        <v>200</v>
      </c>
      <c r="C8" s="55"/>
    </row>
    <row r="9" spans="1:3" x14ac:dyDescent="0.25">
      <c r="A9" s="26" t="s">
        <v>147</v>
      </c>
      <c r="B9" s="56" t="s">
        <v>201</v>
      </c>
      <c r="C9" s="55"/>
    </row>
    <row r="10" spans="1:3" x14ac:dyDescent="0.25">
      <c r="A10" s="26" t="s">
        <v>148</v>
      </c>
      <c r="B10" s="56" t="s">
        <v>202</v>
      </c>
      <c r="C10" s="56"/>
    </row>
    <row r="11" spans="1:3" ht="30" customHeight="1" x14ac:dyDescent="0.25">
      <c r="A11" s="27" t="s">
        <v>149</v>
      </c>
      <c r="B11" s="56" t="s">
        <v>203</v>
      </c>
      <c r="C11" s="56"/>
    </row>
    <row r="12" spans="1:3" ht="30" customHeight="1" x14ac:dyDescent="0.25">
      <c r="A12" s="5" t="s">
        <v>150</v>
      </c>
      <c r="B12" s="71" t="s">
        <v>204</v>
      </c>
      <c r="C12" s="56"/>
    </row>
    <row r="13" spans="1:3" x14ac:dyDescent="0.25">
      <c r="A13" s="5" t="s">
        <v>151</v>
      </c>
      <c r="B13" s="56" t="s">
        <v>205</v>
      </c>
      <c r="C13" s="55"/>
    </row>
    <row r="14" spans="1:3" x14ac:dyDescent="0.25">
      <c r="A14" s="5" t="s">
        <v>152</v>
      </c>
      <c r="B14" s="72" t="s">
        <v>212</v>
      </c>
      <c r="C14" s="55"/>
    </row>
    <row r="15" spans="1:3" x14ac:dyDescent="0.25">
      <c r="A15" s="5" t="s">
        <v>153</v>
      </c>
      <c r="B15" s="56" t="s">
        <v>213</v>
      </c>
      <c r="C15" s="55"/>
    </row>
    <row r="16" spans="1:3" x14ac:dyDescent="0.25">
      <c r="A16" s="5" t="s">
        <v>154</v>
      </c>
      <c r="B16" s="55" t="s">
        <v>206</v>
      </c>
      <c r="C16" s="55"/>
    </row>
    <row r="17" spans="1:3" ht="15" customHeight="1" x14ac:dyDescent="0.25">
      <c r="A17" s="5" t="s">
        <v>155</v>
      </c>
      <c r="B17" s="56" t="s">
        <v>7</v>
      </c>
      <c r="C17" s="56"/>
    </row>
    <row r="18" spans="1:3" x14ac:dyDescent="0.25">
      <c r="A18" s="5" t="s">
        <v>156</v>
      </c>
      <c r="B18" s="56" t="s">
        <v>214</v>
      </c>
      <c r="C18" s="56"/>
    </row>
    <row r="19" spans="1:3" ht="18.75" customHeight="1" x14ac:dyDescent="0.25">
      <c r="A19" s="5" t="s">
        <v>157</v>
      </c>
      <c r="B19" s="59" t="s">
        <v>215</v>
      </c>
      <c r="C19" s="60"/>
    </row>
    <row r="20" spans="1:3" x14ac:dyDescent="0.25">
      <c r="A20" s="5" t="s">
        <v>158</v>
      </c>
      <c r="B20" s="55">
        <v>24</v>
      </c>
      <c r="C20" s="55"/>
    </row>
    <row r="21" spans="1:3" ht="17.25" customHeight="1" x14ac:dyDescent="0.25">
      <c r="A21" s="5" t="s">
        <v>159</v>
      </c>
      <c r="B21" s="56" t="s">
        <v>93</v>
      </c>
      <c r="C21" s="56"/>
    </row>
    <row r="22" spans="1:3" x14ac:dyDescent="0.25">
      <c r="A22" s="26" t="s">
        <v>160</v>
      </c>
      <c r="B22" s="69" t="s">
        <v>207</v>
      </c>
      <c r="C22" s="69"/>
    </row>
    <row r="23" spans="1:3" x14ac:dyDescent="0.25">
      <c r="A23" s="26" t="s">
        <v>161</v>
      </c>
      <c r="B23" s="70" t="s">
        <v>208</v>
      </c>
      <c r="C23" s="69"/>
    </row>
    <row r="24" spans="1:3" x14ac:dyDescent="0.25">
      <c r="A24" s="26" t="s">
        <v>162</v>
      </c>
      <c r="B24" s="70" t="s">
        <v>209</v>
      </c>
      <c r="C24" s="69"/>
    </row>
    <row r="25" spans="1:3" x14ac:dyDescent="0.25">
      <c r="A25" s="64" t="s">
        <v>120</v>
      </c>
      <c r="B25" s="69" t="s">
        <v>211</v>
      </c>
      <c r="C25" s="53"/>
    </row>
    <row r="26" spans="1:3" x14ac:dyDescent="0.25">
      <c r="A26" s="64"/>
      <c r="B26" s="53"/>
      <c r="C26" s="53"/>
    </row>
    <row r="27" spans="1:3" ht="100.5" customHeight="1" x14ac:dyDescent="0.25">
      <c r="A27" s="64"/>
      <c r="B27" s="53"/>
      <c r="C27" s="53"/>
    </row>
    <row r="28" spans="1:3" x14ac:dyDescent="0.25">
      <c r="A28" s="26" t="s">
        <v>164</v>
      </c>
      <c r="B28" s="53" t="s">
        <v>216</v>
      </c>
      <c r="C28" s="53"/>
    </row>
    <row r="29" spans="1:3" x14ac:dyDescent="0.25">
      <c r="A29" s="26" t="s">
        <v>165</v>
      </c>
      <c r="B29" s="66">
        <v>80206884</v>
      </c>
      <c r="C29" s="53"/>
    </row>
    <row r="30" spans="1:3" x14ac:dyDescent="0.25">
      <c r="A30" s="26" t="s">
        <v>166</v>
      </c>
      <c r="B30" s="53" t="s">
        <v>210</v>
      </c>
      <c r="C30" s="53"/>
    </row>
    <row r="31" spans="1:3" x14ac:dyDescent="0.25">
      <c r="A31" s="26" t="s">
        <v>167</v>
      </c>
      <c r="B31" s="53">
        <v>21858182</v>
      </c>
      <c r="C31" s="53"/>
    </row>
    <row r="32" spans="1:3" x14ac:dyDescent="0.25">
      <c r="A32" s="26" t="s">
        <v>168</v>
      </c>
      <c r="B32" s="67" t="s">
        <v>217</v>
      </c>
      <c r="C32" s="68"/>
    </row>
    <row r="33" spans="1:3" x14ac:dyDescent="0.25">
      <c r="A33" s="5" t="s">
        <v>169</v>
      </c>
      <c r="B33" s="65" t="s">
        <v>218</v>
      </c>
      <c r="C33" s="65"/>
    </row>
    <row r="34" spans="1:3" ht="45" x14ac:dyDescent="0.25">
      <c r="A34" s="5" t="s">
        <v>170</v>
      </c>
      <c r="B34" s="65" t="s">
        <v>219</v>
      </c>
      <c r="C34" s="55"/>
    </row>
    <row r="37" spans="1:3" ht="15" customHeight="1" x14ac:dyDescent="0.25"/>
    <row r="38" spans="1:3" ht="15" customHeight="1" x14ac:dyDescent="0.25"/>
    <row r="45" spans="1:3" ht="15" customHeight="1" x14ac:dyDescent="0.25"/>
    <row r="50" spans="6:6" ht="18" customHeight="1" x14ac:dyDescent="0.25"/>
    <row r="53" spans="6:6" x14ac:dyDescent="0.25">
      <c r="F53" s="4"/>
    </row>
    <row r="54" spans="6:6" x14ac:dyDescent="0.25">
      <c r="F54" s="4"/>
    </row>
    <row r="55" spans="6:6" x14ac:dyDescent="0.25">
      <c r="F55" s="4"/>
    </row>
    <row r="66" ht="36" customHeight="1" x14ac:dyDescent="0.25"/>
    <row r="78" ht="33.75" customHeight="1" x14ac:dyDescent="0.25"/>
    <row r="79" ht="33.75" customHeight="1" x14ac:dyDescent="0.25"/>
    <row r="80" ht="33.75" customHeight="1" x14ac:dyDescent="0.25"/>
  </sheetData>
  <dataConsolidate/>
  <mergeCells count="33">
    <mergeCell ref="B25:C27"/>
    <mergeCell ref="B24:C24"/>
    <mergeCell ref="B23:C23"/>
    <mergeCell ref="B22:C22"/>
    <mergeCell ref="B11:C11"/>
    <mergeCell ref="B12:C12"/>
    <mergeCell ref="B13:C13"/>
    <mergeCell ref="B14:C14"/>
    <mergeCell ref="B21:C21"/>
    <mergeCell ref="B15:C15"/>
    <mergeCell ref="B16:C16"/>
    <mergeCell ref="B34:C34"/>
    <mergeCell ref="B33:C33"/>
    <mergeCell ref="B31:C31"/>
    <mergeCell ref="B30:C30"/>
    <mergeCell ref="B29:C29"/>
    <mergeCell ref="B32:C32"/>
    <mergeCell ref="B28:C28"/>
    <mergeCell ref="A1:C1"/>
    <mergeCell ref="B20:C20"/>
    <mergeCell ref="B17:C17"/>
    <mergeCell ref="B7:C7"/>
    <mergeCell ref="B18:C18"/>
    <mergeCell ref="B19:C19"/>
    <mergeCell ref="B2:C2"/>
    <mergeCell ref="B3:C3"/>
    <mergeCell ref="B4:C4"/>
    <mergeCell ref="B5:C5"/>
    <mergeCell ref="A25:A27"/>
    <mergeCell ref="B6:C6"/>
    <mergeCell ref="B8:C8"/>
    <mergeCell ref="B9:C9"/>
    <mergeCell ref="B10:C10"/>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4">
        <x14:dataValidation type="list" allowBlank="1" showInputMessage="1" showErrorMessage="1" xr:uid="{F90C730C-89E0-470E-9D05-8F1740F3A538}">
          <x14:formula1>
            <xm:f>Hoja2!$H$2:$H$5</xm:f>
          </x14:formula1>
          <xm:sqref>B17:C17</xm:sqref>
        </x14:dataValidation>
        <x14:dataValidation type="list" allowBlank="1" showInputMessage="1" showErrorMessage="1" xr:uid="{666CA25D-9895-4FFF-8C94-EA211A77A836}">
          <x14:formula1>
            <xm:f>Hoja2!$I$1:$I$7</xm:f>
          </x14:formula1>
          <xm:sqref>B21:C21</xm:sqref>
        </x14:dataValidation>
        <x14:dataValidation type="list" allowBlank="1" showInputMessage="1" showErrorMessage="1" xr:uid="{E4219A2B-3323-48C8-8CC9-A0539EDCD90D}">
          <x14:formula1>
            <xm:f>Hoja2!$K$1:$K$2</xm:f>
          </x14:formula1>
          <xm:sqref>B6:C6</xm:sqref>
        </x14:dataValidation>
        <x14:dataValidation type="list" allowBlank="1" showInputMessage="1" showErrorMessage="1" xr:uid="{F3F17078-17F3-4979-B388-4480F4297950}">
          <x14:formula1>
            <xm:f>Hoja2!$L$1:$L$13</xm:f>
          </x14:formula1>
          <xm:sqref>B7:C7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BF33DD-9324-4C58-AE69-FBBA2C2A8171}">
  <sheetPr codeName="Hoja2">
    <tabColor theme="3" tint="-0.499984740745262"/>
  </sheetPr>
  <dimension ref="A1:C50"/>
  <sheetViews>
    <sheetView tabSelected="1" zoomScaleNormal="100" workbookViewId="0">
      <selection activeCell="B58" sqref="B58"/>
    </sheetView>
  </sheetViews>
  <sheetFormatPr baseColWidth="10" defaultColWidth="0" defaultRowHeight="15" x14ac:dyDescent="0.25"/>
  <cols>
    <col min="1" max="1" width="49.85546875" customWidth="1"/>
    <col min="2" max="2" width="31.42578125" customWidth="1"/>
    <col min="3" max="3" width="90.140625" customWidth="1"/>
    <col min="4" max="16384" width="11.42578125" hidden="1"/>
  </cols>
  <sheetData>
    <row r="1" spans="1:3" ht="26.25" x14ac:dyDescent="0.25">
      <c r="A1" s="92" t="s">
        <v>10</v>
      </c>
      <c r="B1" s="92"/>
      <c r="C1" s="92"/>
    </row>
    <row r="2" spans="1:3" ht="15.75" customHeight="1" x14ac:dyDescent="0.25">
      <c r="A2" s="20" t="s">
        <v>11</v>
      </c>
      <c r="B2" s="93" t="s">
        <v>220</v>
      </c>
      <c r="C2" s="94"/>
    </row>
    <row r="3" spans="1:3" s="2" customFormat="1" x14ac:dyDescent="0.25">
      <c r="A3" s="5" t="s">
        <v>1</v>
      </c>
      <c r="B3" s="55" t="str">
        <f>'AUTOS  NOTA 322'!B2:C2</f>
        <v>86568318900120240005900</v>
      </c>
      <c r="C3" s="55"/>
    </row>
    <row r="4" spans="1:3" s="2" customFormat="1" x14ac:dyDescent="0.25">
      <c r="A4" s="5" t="s">
        <v>2</v>
      </c>
      <c r="B4" s="55" t="str">
        <f>'AUTOS  NOTA 322'!B3:C3</f>
        <v>JUZGADO PRIMERO PROMISCUO DEL CIRCUITO DE PUERTO ASIS - PUTUMAYO</v>
      </c>
      <c r="C4" s="55"/>
    </row>
    <row r="5" spans="1:3" s="2" customFormat="1" x14ac:dyDescent="0.25">
      <c r="A5" s="5" t="s">
        <v>3</v>
      </c>
      <c r="B5" s="55" t="str">
        <f>'AUTOS  NOTA 322'!B4:C4</f>
        <v>1. Rigoberto López Cancimance C.C. 18.157.720
2. Edgar Augusto Contreras Delgado C.C.C 80.206.884
3. Allianz Seguros S.A. Nit. 860.026.182-5</v>
      </c>
      <c r="C5" s="55"/>
    </row>
    <row r="6" spans="1:3" s="2" customFormat="1" ht="127.5" customHeight="1" x14ac:dyDescent="0.25">
      <c r="A6" s="5" t="s">
        <v>4</v>
      </c>
      <c r="B6" s="55" t="str">
        <f>'AUTOS  NOTA 322'!B5:C5</f>
        <v>1. Jeremias Guerrero López C.C. 18.186.761 (Víctima directa)
2. Jeyson Danilo Guerrero Yela C.C. 1.006.843.140 (hijo Jeremias) 
3. Porfirio Gabriel Figueroa C.C. 87.302.746 (victima directa)
4. Mercedes Chalacan C.C. 69.027.868 (Compañera Porfirio) 
5. Oscar Andrés Figueroa Chalacan C.C. 1.123.200.324 (Hijo Porfirio)
6. Luis Miguel Figueroa Chalacan C.C. 1.006.846.644 (Hijo Porfirio) 
7. Rolando Daniel Guerrero Narváez C.C. 87.573.535 (victima directa)
8. Clelia Yocuro Payaguaje C.C. 39.841.211 (Compañera Rolando) 
9. Yesica Viviana Guerrero Yocuro C.C. 1.006.665.024 (Hija Rolando)
10. Yesid Orlando Guerrero Yocuro C.C. 1.125.413.023 (hijo Rolando)</v>
      </c>
      <c r="C6" s="55"/>
    </row>
    <row r="7" spans="1:3" s="2" customFormat="1" x14ac:dyDescent="0.25">
      <c r="A7" s="5" t="s">
        <v>5</v>
      </c>
      <c r="B7" s="55" t="str">
        <f>'AUTOS  NOTA 322'!B6:C6</f>
        <v>DEMANDA DIRECTA</v>
      </c>
      <c r="C7" s="55"/>
    </row>
    <row r="8" spans="1:3" s="2" customFormat="1" ht="53.25" customHeight="1" x14ac:dyDescent="0.25">
      <c r="A8" s="29" t="s">
        <v>101</v>
      </c>
      <c r="B8" s="55" t="str">
        <f>'AUTOS  NOTA 322'!B7:C8</f>
        <v xml:space="preserve">1. Jeremias Guerrero López 
2. Porfirio Gabriel Figueroa 
3. Rolando Daniel Guerrero Narváez </v>
      </c>
      <c r="C8" s="55"/>
    </row>
    <row r="9" spans="1:3" x14ac:dyDescent="0.25">
      <c r="A9" s="20" t="s">
        <v>12</v>
      </c>
      <c r="B9" s="55" t="s">
        <v>221</v>
      </c>
      <c r="C9" s="55"/>
    </row>
    <row r="10" spans="1:3" x14ac:dyDescent="0.25">
      <c r="A10" s="20" t="s">
        <v>9</v>
      </c>
      <c r="B10" s="55" t="s">
        <v>127</v>
      </c>
      <c r="C10" s="55"/>
    </row>
    <row r="11" spans="1:3" x14ac:dyDescent="0.25">
      <c r="A11" s="20" t="s">
        <v>13</v>
      </c>
      <c r="B11" s="75">
        <v>4000000000</v>
      </c>
      <c r="C11" s="76"/>
    </row>
    <row r="12" spans="1:3" x14ac:dyDescent="0.25">
      <c r="A12" s="20" t="s">
        <v>115</v>
      </c>
      <c r="B12" s="75">
        <v>0</v>
      </c>
      <c r="C12" s="76"/>
    </row>
    <row r="13" spans="1:3" x14ac:dyDescent="0.25">
      <c r="A13" s="20" t="s">
        <v>14</v>
      </c>
      <c r="B13" s="57" t="s">
        <v>76</v>
      </c>
      <c r="C13" s="58"/>
    </row>
    <row r="14" spans="1:3" x14ac:dyDescent="0.25">
      <c r="A14" s="20" t="s">
        <v>15</v>
      </c>
      <c r="B14" s="56" t="s">
        <v>222</v>
      </c>
      <c r="C14" s="55"/>
    </row>
    <row r="15" spans="1:3" x14ac:dyDescent="0.25">
      <c r="A15" s="20" t="s">
        <v>16</v>
      </c>
      <c r="B15" s="55" t="s">
        <v>17</v>
      </c>
      <c r="C15" s="55"/>
    </row>
    <row r="16" spans="1:3" x14ac:dyDescent="0.25">
      <c r="A16" s="20" t="s">
        <v>18</v>
      </c>
      <c r="B16" s="55" t="s">
        <v>17</v>
      </c>
      <c r="C16" s="55"/>
    </row>
    <row r="17" spans="1:3" x14ac:dyDescent="0.25">
      <c r="A17" s="79" t="s">
        <v>19</v>
      </c>
      <c r="B17" s="55" t="s">
        <v>20</v>
      </c>
      <c r="C17" s="55"/>
    </row>
    <row r="18" spans="1:3" x14ac:dyDescent="0.25">
      <c r="A18" s="80"/>
      <c r="B18" s="10" t="s">
        <v>21</v>
      </c>
      <c r="C18" s="10" t="s">
        <v>22</v>
      </c>
    </row>
    <row r="19" spans="1:3" x14ac:dyDescent="0.25">
      <c r="A19" s="80"/>
      <c r="B19" s="6" t="s">
        <v>118</v>
      </c>
      <c r="C19" s="6"/>
    </row>
    <row r="20" spans="1:3" x14ac:dyDescent="0.25">
      <c r="A20" s="80"/>
      <c r="B20" s="6"/>
      <c r="C20" s="6"/>
    </row>
    <row r="21" spans="1:3" x14ac:dyDescent="0.25">
      <c r="A21" s="81"/>
      <c r="B21" s="6"/>
      <c r="C21" s="6"/>
    </row>
    <row r="22" spans="1:3" x14ac:dyDescent="0.25">
      <c r="A22" s="20" t="s">
        <v>23</v>
      </c>
      <c r="B22" s="55" t="s">
        <v>27</v>
      </c>
      <c r="C22" s="55"/>
    </row>
    <row r="23" spans="1:3" x14ac:dyDescent="0.25">
      <c r="A23" s="20" t="s">
        <v>24</v>
      </c>
      <c r="B23" s="82" t="s">
        <v>27</v>
      </c>
      <c r="C23" s="83"/>
    </row>
    <row r="24" spans="1:3" x14ac:dyDescent="0.25">
      <c r="A24" s="20" t="s">
        <v>25</v>
      </c>
      <c r="B24" s="55" t="s">
        <v>88</v>
      </c>
      <c r="C24" s="55"/>
    </row>
    <row r="25" spans="1:3" x14ac:dyDescent="0.25">
      <c r="A25" s="20" t="s">
        <v>26</v>
      </c>
      <c r="B25" s="55" t="s">
        <v>17</v>
      </c>
      <c r="C25" s="55"/>
    </row>
    <row r="26" spans="1:3" x14ac:dyDescent="0.25">
      <c r="A26" s="20" t="s">
        <v>28</v>
      </c>
      <c r="B26" s="55" t="s">
        <v>223</v>
      </c>
      <c r="C26" s="55"/>
    </row>
    <row r="27" spans="1:3" x14ac:dyDescent="0.25">
      <c r="A27" s="19" t="s">
        <v>29</v>
      </c>
      <c r="B27" s="55"/>
      <c r="C27" s="55"/>
    </row>
    <row r="28" spans="1:3" x14ac:dyDescent="0.25">
      <c r="A28" s="84" t="s">
        <v>30</v>
      </c>
      <c r="B28" s="84"/>
      <c r="C28" s="84"/>
    </row>
    <row r="29" spans="1:3" x14ac:dyDescent="0.25">
      <c r="A29" s="77" t="s">
        <v>31</v>
      </c>
      <c r="B29" s="78"/>
      <c r="C29" s="11" t="s">
        <v>224</v>
      </c>
    </row>
    <row r="30" spans="1:3" x14ac:dyDescent="0.25">
      <c r="A30" s="77" t="s">
        <v>32</v>
      </c>
      <c r="B30" s="78"/>
      <c r="C30" s="11" t="s">
        <v>224</v>
      </c>
    </row>
    <row r="31" spans="1:3" x14ac:dyDescent="0.25">
      <c r="A31" s="77" t="s">
        <v>33</v>
      </c>
      <c r="B31" s="78"/>
      <c r="C31" s="12" t="s">
        <v>224</v>
      </c>
    </row>
    <row r="32" spans="1:3" x14ac:dyDescent="0.25">
      <c r="A32" s="77" t="s">
        <v>34</v>
      </c>
      <c r="B32" s="78"/>
      <c r="C32" s="11"/>
    </row>
    <row r="33" spans="1:3" x14ac:dyDescent="0.25">
      <c r="A33" s="77" t="s">
        <v>35</v>
      </c>
      <c r="B33" s="78"/>
      <c r="C33" s="11"/>
    </row>
    <row r="34" spans="1:3" x14ac:dyDescent="0.25">
      <c r="A34" s="77" t="s">
        <v>36</v>
      </c>
      <c r="B34" s="78"/>
      <c r="C34" s="13"/>
    </row>
    <row r="35" spans="1:3" x14ac:dyDescent="0.25">
      <c r="A35" s="73" t="s">
        <v>37</v>
      </c>
      <c r="B35" s="74"/>
      <c r="C35" s="14"/>
    </row>
    <row r="36" spans="1:3" x14ac:dyDescent="0.25">
      <c r="A36" s="73" t="s">
        <v>38</v>
      </c>
      <c r="B36" s="74"/>
      <c r="C36" s="15"/>
    </row>
    <row r="37" spans="1:3" x14ac:dyDescent="0.25">
      <c r="A37" s="85" t="s">
        <v>39</v>
      </c>
      <c r="B37" s="86"/>
      <c r="C37" s="15"/>
    </row>
    <row r="38" spans="1:3" x14ac:dyDescent="0.25">
      <c r="A38" s="87"/>
      <c r="B38" s="88"/>
      <c r="C38" s="15"/>
    </row>
    <row r="39" spans="1:3" x14ac:dyDescent="0.25">
      <c r="A39" s="89"/>
      <c r="B39" s="90"/>
      <c r="C39" s="15"/>
    </row>
    <row r="40" spans="1:3" x14ac:dyDescent="0.25">
      <c r="A40" s="91" t="s">
        <v>40</v>
      </c>
      <c r="B40" s="91"/>
      <c r="C40" s="91"/>
    </row>
    <row r="41" spans="1:3" x14ac:dyDescent="0.25">
      <c r="A41" s="17" t="s">
        <v>41</v>
      </c>
      <c r="B41" s="18"/>
      <c r="C41" s="15"/>
    </row>
    <row r="42" spans="1:3" x14ac:dyDescent="0.25">
      <c r="A42" s="73" t="s">
        <v>42</v>
      </c>
      <c r="B42" s="74"/>
      <c r="C42" s="15"/>
    </row>
    <row r="43" spans="1:3" x14ac:dyDescent="0.25">
      <c r="A43" s="73" t="s">
        <v>43</v>
      </c>
      <c r="B43" s="74"/>
      <c r="C43" s="15"/>
    </row>
    <row r="44" spans="1:3" x14ac:dyDescent="0.25">
      <c r="A44" s="17" t="s">
        <v>44</v>
      </c>
      <c r="B44" s="18"/>
      <c r="C44" s="15"/>
    </row>
    <row r="45" spans="1:3" x14ac:dyDescent="0.25">
      <c r="A45" s="17" t="s">
        <v>45</v>
      </c>
      <c r="B45" s="18"/>
      <c r="C45" s="15"/>
    </row>
    <row r="46" spans="1:3" x14ac:dyDescent="0.25">
      <c r="A46" s="73" t="s">
        <v>46</v>
      </c>
      <c r="B46" s="74"/>
      <c r="C46" s="15"/>
    </row>
    <row r="47" spans="1:3" x14ac:dyDescent="0.25">
      <c r="A47" s="17" t="s">
        <v>47</v>
      </c>
      <c r="B47" s="16"/>
      <c r="C47" s="15"/>
    </row>
    <row r="48" spans="1:3" x14ac:dyDescent="0.25">
      <c r="A48" s="73" t="s">
        <v>48</v>
      </c>
      <c r="B48" s="74"/>
      <c r="C48" s="15"/>
    </row>
    <row r="49" spans="1:3" x14ac:dyDescent="0.25">
      <c r="A49" s="73" t="s">
        <v>49</v>
      </c>
      <c r="B49" s="74"/>
      <c r="C49" s="15"/>
    </row>
    <row r="50" spans="1:3" x14ac:dyDescent="0.25">
      <c r="A50" s="73" t="s">
        <v>39</v>
      </c>
      <c r="B50" s="74"/>
      <c r="C50" s="15"/>
    </row>
  </sheetData>
  <mergeCells count="41">
    <mergeCell ref="A1:C1"/>
    <mergeCell ref="B9:C9"/>
    <mergeCell ref="B10:C10"/>
    <mergeCell ref="B13:C13"/>
    <mergeCell ref="B14:C14"/>
    <mergeCell ref="B3:C3"/>
    <mergeCell ref="B4:C4"/>
    <mergeCell ref="B5:C5"/>
    <mergeCell ref="B6:C6"/>
    <mergeCell ref="B7:C7"/>
    <mergeCell ref="B2:C2"/>
    <mergeCell ref="B8:C8"/>
    <mergeCell ref="B25:C25"/>
    <mergeCell ref="B26:C26"/>
    <mergeCell ref="B27:C27"/>
    <mergeCell ref="A28:C28"/>
    <mergeCell ref="A49:B49"/>
    <mergeCell ref="A37:B39"/>
    <mergeCell ref="A40:C40"/>
    <mergeCell ref="A42:B42"/>
    <mergeCell ref="A43:B43"/>
    <mergeCell ref="A31:B31"/>
    <mergeCell ref="A32:B32"/>
    <mergeCell ref="A33:B33"/>
    <mergeCell ref="A36:B36"/>
    <mergeCell ref="A50:B50"/>
    <mergeCell ref="B11:C11"/>
    <mergeCell ref="A46:B46"/>
    <mergeCell ref="A48:B48"/>
    <mergeCell ref="A29:B29"/>
    <mergeCell ref="A30:B30"/>
    <mergeCell ref="B24:C24"/>
    <mergeCell ref="B15:C15"/>
    <mergeCell ref="B16:C16"/>
    <mergeCell ref="A17:A21"/>
    <mergeCell ref="B17:C17"/>
    <mergeCell ref="B22:C22"/>
    <mergeCell ref="B23:C23"/>
    <mergeCell ref="A34:B34"/>
    <mergeCell ref="A35:B35"/>
    <mergeCell ref="B12:C12"/>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DC5DD991-758D-4677-A068-EFC8E3E2210C}">
          <x14:formula1>
            <xm:f>Hoja2!$C$2:$C$4</xm:f>
          </x14:formula1>
          <xm:sqref>B17:C17</xm:sqref>
        </x14:dataValidation>
        <x14:dataValidation type="list" allowBlank="1" showInputMessage="1" showErrorMessage="1" xr:uid="{1ADD4A4E-5643-4A93-B80E-D96E7840C2C3}">
          <x14:formula1>
            <xm:f>Hoja2!$B$1:$B$2</xm:f>
          </x14:formula1>
          <xm:sqref>B27:C27 B15:C16 B22:C23 B25:C25</xm:sqref>
        </x14:dataValidation>
        <x14:dataValidation type="list" allowBlank="1" showInputMessage="1" showErrorMessage="1" xr:uid="{78881ADD-F402-405C-A447-4F5306B17914}">
          <x14:formula1>
            <xm:f>Hoja2!$E$2:$E$8</xm:f>
          </x14:formula1>
          <xm:sqref>B24:C24</xm:sqref>
        </x14:dataValidation>
        <x14:dataValidation type="list" allowBlank="1" showInputMessage="1" showErrorMessage="1" xr:uid="{07F32C26-B03B-45CB-8512-80C5ED13DA30}">
          <x14:formula1>
            <xm:f>Hoja2!$L$1:$L$13</xm:f>
          </x14:formula1>
          <xm:sqref>B10:C10</xm:sqref>
        </x14:dataValidation>
        <x14:dataValidation type="list" allowBlank="1" showInputMessage="1" showErrorMessage="1" xr:uid="{7EB01D08-957F-40A9-A09A-6C20688E3E0A}">
          <x14:formula1>
            <xm:f>Hoja2!$M$1:$M$3</xm:f>
          </x14:formula1>
          <xm:sqref>B13:C13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A30C24-DF4A-4737-B6C0-E720732AACE8}">
  <sheetPr codeName="Hoja3">
    <tabColor theme="3" tint="-0.499984740745262"/>
  </sheetPr>
  <dimension ref="A1:I57"/>
  <sheetViews>
    <sheetView zoomScale="85" zoomScaleNormal="85" workbookViewId="0">
      <selection activeCell="B42" sqref="B42:C42"/>
    </sheetView>
  </sheetViews>
  <sheetFormatPr baseColWidth="10" defaultColWidth="0" defaultRowHeight="15" x14ac:dyDescent="0.25"/>
  <cols>
    <col min="1" max="1" width="70" style="41" customWidth="1"/>
    <col min="2" max="2" width="35.42578125" style="41" customWidth="1"/>
    <col min="3" max="3" width="164" style="41" customWidth="1"/>
    <col min="4" max="8" width="11.42578125" style="41" hidden="1" customWidth="1"/>
    <col min="9" max="9" width="12" style="41" hidden="1" customWidth="1"/>
    <col min="10" max="16384" width="11.42578125" style="41" hidden="1"/>
  </cols>
  <sheetData>
    <row r="1" spans="1:9" ht="26.25" x14ac:dyDescent="0.25">
      <c r="A1" s="112" t="s">
        <v>50</v>
      </c>
      <c r="B1" s="112"/>
      <c r="C1" s="112"/>
    </row>
    <row r="2" spans="1:9" ht="15" customHeight="1" x14ac:dyDescent="0.25">
      <c r="A2" s="33" t="s">
        <v>11</v>
      </c>
      <c r="B2" s="97" t="str">
        <f>'AUTOS NOTA 321'!B2:C2</f>
        <v>83856731-214741</v>
      </c>
      <c r="C2" s="98"/>
    </row>
    <row r="3" spans="1:9" x14ac:dyDescent="0.25">
      <c r="A3" s="34" t="s">
        <v>1</v>
      </c>
      <c r="B3" s="113" t="str">
        <f>'AUTOS  NOTA 322'!B2:C2</f>
        <v>86568318900120240005900</v>
      </c>
      <c r="C3" s="113"/>
    </row>
    <row r="4" spans="1:9" x14ac:dyDescent="0.25">
      <c r="A4" s="34" t="s">
        <v>2</v>
      </c>
      <c r="B4" s="113" t="str">
        <f>'AUTOS  NOTA 322'!B3:C3</f>
        <v>JUZGADO PRIMERO PROMISCUO DEL CIRCUITO DE PUERTO ASIS - PUTUMAYO</v>
      </c>
      <c r="C4" s="113"/>
    </row>
    <row r="5" spans="1:9" x14ac:dyDescent="0.25">
      <c r="A5" s="34" t="s">
        <v>3</v>
      </c>
      <c r="B5" s="113" t="str">
        <f>'AUTOS  NOTA 322'!B4:C4</f>
        <v>1. Rigoberto López Cancimance C.C. 18.157.720
2. Edgar Augusto Contreras Delgado C.C.C 80.206.884
3. Allianz Seguros S.A. Nit. 860.026.182-5</v>
      </c>
      <c r="C5" s="113"/>
    </row>
    <row r="6" spans="1:9" ht="15" customHeight="1" x14ac:dyDescent="0.25">
      <c r="A6" s="34" t="s">
        <v>4</v>
      </c>
      <c r="B6" s="113" t="str">
        <f>'AUTOS  NOTA 322'!B5:C5</f>
        <v>1. Jeremias Guerrero López C.C. 18.186.761 (Víctima directa)
2. Jeyson Danilo Guerrero Yela C.C. 1.006.843.140 (hijo Jeremias) 
3. Porfirio Gabriel Figueroa C.C. 87.302.746 (victima directa)
4. Mercedes Chalacan C.C. 69.027.868 (Compañera Porfirio) 
5. Oscar Andrés Figueroa Chalacan C.C. 1.123.200.324 (Hijo Porfirio)
6. Luis Miguel Figueroa Chalacan C.C. 1.006.846.644 (Hijo Porfirio) 
7. Rolando Daniel Guerrero Narváez C.C. 87.573.535 (victima directa)
8. Clelia Yocuro Payaguaje C.C. 39.841.211 (Compañera Rolando) 
9. Yesica Viviana Guerrero Yocuro C.C. 1.006.665.024 (Hija Rolando)
10. Yesid Orlando Guerrero Yocuro C.C. 1.125.413.023 (hijo Rolando)</v>
      </c>
      <c r="C6" s="113"/>
    </row>
    <row r="7" spans="1:9" x14ac:dyDescent="0.25">
      <c r="A7" s="34" t="s">
        <v>5</v>
      </c>
      <c r="B7" s="113" t="str">
        <f>'AUTOS  NOTA 322'!B6:C6</f>
        <v>DEMANDA DIRECTA</v>
      </c>
      <c r="C7" s="113"/>
    </row>
    <row r="8" spans="1:9" x14ac:dyDescent="0.25">
      <c r="A8" s="36" t="s">
        <v>101</v>
      </c>
      <c r="B8" s="113" t="str">
        <f>'AUTOS  NOTA 322'!B7:C8</f>
        <v xml:space="preserve">1. Jeremias Guerrero López 
2. Porfirio Gabriel Figueroa 
3. Rolando Daniel Guerrero Narváez </v>
      </c>
      <c r="C8" s="113"/>
    </row>
    <row r="9" spans="1:9" x14ac:dyDescent="0.25">
      <c r="A9" s="34" t="s">
        <v>51</v>
      </c>
      <c r="B9" s="110">
        <f>SUM(C11,C12,C14,C15,C17)</f>
        <v>0</v>
      </c>
      <c r="C9" s="111"/>
    </row>
    <row r="10" spans="1:9" x14ac:dyDescent="0.25">
      <c r="A10" s="114" t="s">
        <v>52</v>
      </c>
      <c r="B10" s="102" t="s">
        <v>53</v>
      </c>
      <c r="C10" s="103"/>
    </row>
    <row r="11" spans="1:9" x14ac:dyDescent="0.25">
      <c r="A11" s="114"/>
      <c r="B11" s="35" t="s">
        <v>54</v>
      </c>
      <c r="C11" s="30"/>
    </row>
    <row r="12" spans="1:9" x14ac:dyDescent="0.25">
      <c r="A12" s="114"/>
      <c r="B12" s="35" t="s">
        <v>55</v>
      </c>
      <c r="C12" s="30"/>
    </row>
    <row r="13" spans="1:9" x14ac:dyDescent="0.25">
      <c r="A13" s="114"/>
      <c r="B13" s="102"/>
      <c r="C13" s="103"/>
    </row>
    <row r="14" spans="1:9" x14ac:dyDescent="0.25">
      <c r="A14" s="114"/>
      <c r="B14" s="35" t="s">
        <v>98</v>
      </c>
      <c r="C14" s="38"/>
    </row>
    <row r="15" spans="1:9" x14ac:dyDescent="0.25">
      <c r="A15" s="114"/>
      <c r="B15" s="35" t="s">
        <v>99</v>
      </c>
      <c r="C15" s="38"/>
      <c r="E15" s="41" t="s">
        <v>57</v>
      </c>
      <c r="F15" s="42">
        <v>0.7</v>
      </c>
    </row>
    <row r="16" spans="1:9" x14ac:dyDescent="0.25">
      <c r="A16" s="114"/>
      <c r="B16" s="102" t="s">
        <v>58</v>
      </c>
      <c r="C16" s="103"/>
      <c r="E16" s="41" t="s">
        <v>59</v>
      </c>
      <c r="F16" s="43">
        <v>0.3</v>
      </c>
      <c r="I16" s="44"/>
    </row>
    <row r="17" spans="1:9" x14ac:dyDescent="0.25">
      <c r="A17" s="114"/>
      <c r="B17" s="35"/>
      <c r="C17" s="39"/>
      <c r="F17" s="45"/>
      <c r="I17" s="44"/>
    </row>
    <row r="18" spans="1:9" ht="23.25" customHeight="1" x14ac:dyDescent="0.25">
      <c r="A18" s="37" t="s">
        <v>60</v>
      </c>
      <c r="B18" s="97" t="s">
        <v>57</v>
      </c>
      <c r="C18" s="98"/>
    </row>
    <row r="19" spans="1:9" ht="30" x14ac:dyDescent="0.25">
      <c r="A19" s="34" t="s">
        <v>62</v>
      </c>
      <c r="B19" s="104"/>
      <c r="C19" s="105"/>
    </row>
    <row r="20" spans="1:9" ht="15" customHeight="1" x14ac:dyDescent="0.25">
      <c r="A20" s="46" t="s">
        <v>63</v>
      </c>
      <c r="B20" s="99">
        <f>((C22+C23+C25+C26+C30+C28+C32+C34+C29+C33)-C37-C38)*C36*C39</f>
        <v>0</v>
      </c>
      <c r="C20" s="99"/>
    </row>
    <row r="21" spans="1:9" x14ac:dyDescent="0.25">
      <c r="A21" s="37" t="s">
        <v>64</v>
      </c>
      <c r="B21" s="106" t="s">
        <v>53</v>
      </c>
      <c r="C21" s="107"/>
    </row>
    <row r="22" spans="1:9" x14ac:dyDescent="0.25">
      <c r="A22" s="95"/>
      <c r="B22" s="35" t="s">
        <v>54</v>
      </c>
      <c r="C22" s="30">
        <v>0</v>
      </c>
    </row>
    <row r="23" spans="1:9" x14ac:dyDescent="0.25">
      <c r="A23" s="96"/>
      <c r="B23" s="35" t="s">
        <v>55</v>
      </c>
      <c r="C23" s="30">
        <v>0</v>
      </c>
    </row>
    <row r="24" spans="1:9" x14ac:dyDescent="0.25">
      <c r="A24" s="96"/>
      <c r="B24" s="102" t="s">
        <v>56</v>
      </c>
      <c r="C24" s="103"/>
    </row>
    <row r="25" spans="1:9" x14ac:dyDescent="0.25">
      <c r="A25" s="96"/>
      <c r="B25" s="35" t="s">
        <v>98</v>
      </c>
      <c r="C25" s="30">
        <v>0</v>
      </c>
    </row>
    <row r="26" spans="1:9" ht="29.1" customHeight="1" x14ac:dyDescent="0.25">
      <c r="A26" s="96"/>
      <c r="B26" s="35" t="s">
        <v>100</v>
      </c>
      <c r="C26" s="30">
        <v>0</v>
      </c>
    </row>
    <row r="27" spans="1:9" x14ac:dyDescent="0.25">
      <c r="A27" s="96"/>
      <c r="B27" s="102" t="s">
        <v>121</v>
      </c>
      <c r="C27" s="103"/>
    </row>
    <row r="28" spans="1:9" x14ac:dyDescent="0.25">
      <c r="A28" s="96"/>
      <c r="B28" s="35" t="s">
        <v>130</v>
      </c>
      <c r="C28" s="30">
        <v>0</v>
      </c>
    </row>
    <row r="29" spans="1:9" x14ac:dyDescent="0.25">
      <c r="A29" s="96"/>
      <c r="B29" s="35" t="s">
        <v>54</v>
      </c>
      <c r="C29" s="30"/>
    </row>
    <row r="30" spans="1:9" x14ac:dyDescent="0.25">
      <c r="A30" s="96"/>
      <c r="B30" s="35" t="s">
        <v>55</v>
      </c>
      <c r="C30" s="30">
        <v>0</v>
      </c>
    </row>
    <row r="31" spans="1:9" x14ac:dyDescent="0.25">
      <c r="A31" s="96"/>
      <c r="B31" s="102" t="s">
        <v>122</v>
      </c>
      <c r="C31" s="103"/>
    </row>
    <row r="32" spans="1:9" x14ac:dyDescent="0.25">
      <c r="A32" s="96"/>
      <c r="B32" s="35"/>
      <c r="C32" s="30"/>
    </row>
    <row r="33" spans="1:3" x14ac:dyDescent="0.25">
      <c r="A33" s="96"/>
      <c r="B33" s="35" t="s">
        <v>54</v>
      </c>
      <c r="C33" s="30">
        <v>0</v>
      </c>
    </row>
    <row r="34" spans="1:3" x14ac:dyDescent="0.25">
      <c r="A34" s="96"/>
      <c r="B34" s="35" t="s">
        <v>55</v>
      </c>
      <c r="C34" s="30">
        <v>0</v>
      </c>
    </row>
    <row r="35" spans="1:3" x14ac:dyDescent="0.25">
      <c r="A35" s="96"/>
      <c r="B35" s="102" t="s">
        <v>114</v>
      </c>
      <c r="C35" s="103"/>
    </row>
    <row r="36" spans="1:3" x14ac:dyDescent="0.25">
      <c r="A36" s="96"/>
      <c r="B36" s="35" t="s">
        <v>125</v>
      </c>
      <c r="C36" s="31">
        <v>1</v>
      </c>
    </row>
    <row r="37" spans="1:3" x14ac:dyDescent="0.25">
      <c r="A37" s="96"/>
      <c r="B37" s="35" t="s">
        <v>115</v>
      </c>
      <c r="C37" s="32">
        <v>0</v>
      </c>
    </row>
    <row r="38" spans="1:3" x14ac:dyDescent="0.25">
      <c r="A38" s="96"/>
      <c r="B38" s="35" t="s">
        <v>171</v>
      </c>
      <c r="C38" s="32"/>
    </row>
    <row r="39" spans="1:3" x14ac:dyDescent="0.25">
      <c r="A39" s="96"/>
      <c r="B39" s="35" t="s">
        <v>129</v>
      </c>
      <c r="C39" s="31">
        <v>1</v>
      </c>
    </row>
    <row r="40" spans="1:3" x14ac:dyDescent="0.25">
      <c r="A40" s="47" t="s">
        <v>65</v>
      </c>
      <c r="B40" s="99">
        <f>IFERROR(B20*(VLOOKUP(B18,E15:F17,2,0)),16666)</f>
        <v>0</v>
      </c>
      <c r="C40" s="99"/>
    </row>
    <row r="41" spans="1:3" ht="93" customHeight="1" x14ac:dyDescent="0.25">
      <c r="A41" s="34" t="s">
        <v>123</v>
      </c>
      <c r="B41" s="100"/>
      <c r="C41" s="101"/>
    </row>
    <row r="42" spans="1:3" ht="211.5" customHeight="1" x14ac:dyDescent="0.25">
      <c r="A42" s="34" t="s">
        <v>66</v>
      </c>
      <c r="B42" s="115"/>
      <c r="C42" s="116"/>
    </row>
    <row r="45" spans="1:3" ht="26.25" x14ac:dyDescent="0.25">
      <c r="A45" s="108" t="s">
        <v>172</v>
      </c>
      <c r="B45" s="108"/>
      <c r="C45" s="108"/>
    </row>
    <row r="46" spans="1:3" x14ac:dyDescent="0.25">
      <c r="A46" s="109" t="s">
        <v>173</v>
      </c>
      <c r="B46" s="109"/>
      <c r="C46" s="109"/>
    </row>
    <row r="47" spans="1:3" x14ac:dyDescent="0.25">
      <c r="A47" s="48" t="s">
        <v>174</v>
      </c>
      <c r="B47" s="48" t="s">
        <v>175</v>
      </c>
      <c r="C47" s="49" t="s">
        <v>176</v>
      </c>
    </row>
    <row r="48" spans="1:3" ht="27" x14ac:dyDescent="0.25">
      <c r="A48" s="50" t="s">
        <v>177</v>
      </c>
      <c r="B48" s="51" t="s">
        <v>27</v>
      </c>
      <c r="C48" s="50" t="s">
        <v>178</v>
      </c>
    </row>
    <row r="49" spans="1:3" ht="40.5" x14ac:dyDescent="0.25">
      <c r="A49" s="50" t="s">
        <v>179</v>
      </c>
      <c r="B49" s="51" t="s">
        <v>27</v>
      </c>
      <c r="C49" s="50" t="s">
        <v>180</v>
      </c>
    </row>
    <row r="50" spans="1:3" ht="27" x14ac:dyDescent="0.25">
      <c r="A50" s="50" t="s">
        <v>181</v>
      </c>
      <c r="B50" s="51" t="s">
        <v>27</v>
      </c>
      <c r="C50" s="50" t="s">
        <v>182</v>
      </c>
    </row>
    <row r="51" spans="1:3" x14ac:dyDescent="0.25">
      <c r="A51" s="50" t="s">
        <v>183</v>
      </c>
      <c r="B51" s="51" t="s">
        <v>27</v>
      </c>
      <c r="C51" s="50" t="s">
        <v>184</v>
      </c>
    </row>
    <row r="52" spans="1:3" x14ac:dyDescent="0.25">
      <c r="A52" s="50" t="s">
        <v>185</v>
      </c>
      <c r="B52" s="51" t="s">
        <v>27</v>
      </c>
      <c r="C52" s="52"/>
    </row>
    <row r="53" spans="1:3" x14ac:dyDescent="0.25">
      <c r="A53" s="50" t="s">
        <v>186</v>
      </c>
      <c r="B53" s="51"/>
      <c r="C53" s="50" t="s">
        <v>187</v>
      </c>
    </row>
    <row r="54" spans="1:3" ht="27" x14ac:dyDescent="0.25">
      <c r="A54" s="50" t="s">
        <v>188</v>
      </c>
      <c r="B54" s="51" t="s">
        <v>27</v>
      </c>
      <c r="C54" s="50" t="s">
        <v>189</v>
      </c>
    </row>
    <row r="55" spans="1:3" x14ac:dyDescent="0.25">
      <c r="A55" s="50" t="s">
        <v>190</v>
      </c>
      <c r="B55" s="51" t="s">
        <v>27</v>
      </c>
      <c r="C55" s="52" t="s">
        <v>191</v>
      </c>
    </row>
    <row r="56" spans="1:3" ht="27" x14ac:dyDescent="0.25">
      <c r="A56" s="50" t="s">
        <v>192</v>
      </c>
      <c r="B56" s="51" t="s">
        <v>27</v>
      </c>
      <c r="C56" s="52" t="s">
        <v>193</v>
      </c>
    </row>
    <row r="57" spans="1:3" ht="27" x14ac:dyDescent="0.25">
      <c r="A57" s="50" t="s">
        <v>194</v>
      </c>
      <c r="B57" s="51" t="s">
        <v>27</v>
      </c>
      <c r="C57" s="52" t="s">
        <v>195</v>
      </c>
    </row>
  </sheetData>
  <sheetProtection algorithmName="SHA-512" hashValue="izcEYKcLkKiYmBBfMLzkPdVBffGX+AGsESYuWyozt6kZuWhl/NRW7hfZRQ8qdhVYANag/8IIJl0zLk8Lp3KTgA==" saltValue="2btH4XpP+7N1UhZtnyJ3XQ==" spinCount="100000" sheet="1" objects="1" scenarios="1"/>
  <mergeCells count="27">
    <mergeCell ref="A45:C45"/>
    <mergeCell ref="A46:C46"/>
    <mergeCell ref="B9:C9"/>
    <mergeCell ref="A1:C1"/>
    <mergeCell ref="B2:C2"/>
    <mergeCell ref="B16:C16"/>
    <mergeCell ref="B3:C3"/>
    <mergeCell ref="B4:C4"/>
    <mergeCell ref="B5:C5"/>
    <mergeCell ref="B6:C6"/>
    <mergeCell ref="B7:C7"/>
    <mergeCell ref="B8:C8"/>
    <mergeCell ref="B10:C10"/>
    <mergeCell ref="B13:C13"/>
    <mergeCell ref="A10:A17"/>
    <mergeCell ref="B42:C42"/>
    <mergeCell ref="A22:A39"/>
    <mergeCell ref="B18:C18"/>
    <mergeCell ref="B20:C20"/>
    <mergeCell ref="B41:C41"/>
    <mergeCell ref="B31:C31"/>
    <mergeCell ref="B35:C35"/>
    <mergeCell ref="B40:C40"/>
    <mergeCell ref="B27:C27"/>
    <mergeCell ref="B19:C19"/>
    <mergeCell ref="B21:C21"/>
    <mergeCell ref="B24:C24"/>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CAC97196-B9F5-402C-8FD9-D90BED29B53C}">
          <x14:formula1>
            <xm:f>Hoja2!$F$1:$F$3</xm:f>
          </x14:formula1>
          <xm:sqref>B18</xm:sqref>
        </x14:dataValidation>
        <x14:dataValidation type="list" allowBlank="1" showInputMessage="1" showErrorMessage="1" xr:uid="{814A507A-5710-4929-BC03-18ECACF001DA}">
          <x14:formula1>
            <xm:f>Hoja2!$L$9:$L$13</xm:f>
          </x14:formula1>
          <xm:sqref>B32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D0EF9E-F3AB-4730-8091-3D5558F9A6C1}">
  <sheetPr>
    <tabColor theme="3" tint="-0.499984740745262"/>
  </sheetPr>
  <dimension ref="A1"/>
  <sheetViews>
    <sheetView workbookViewId="0">
      <selection activeCell="I29" sqref="I29"/>
    </sheetView>
  </sheetViews>
  <sheetFormatPr baseColWidth="10" defaultRowHeight="15" x14ac:dyDescent="0.2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DCD96D-CC02-4832-9B6C-FE177A887757}">
  <sheetPr codeName="Hoja4">
    <tabColor theme="3" tint="-0.499984740745262"/>
  </sheetPr>
  <dimension ref="A1:C17"/>
  <sheetViews>
    <sheetView workbookViewId="0">
      <selection activeCell="B9" sqref="B9:C9"/>
    </sheetView>
  </sheetViews>
  <sheetFormatPr baseColWidth="10" defaultColWidth="0" defaultRowHeight="15" x14ac:dyDescent="0.25"/>
  <cols>
    <col min="1" max="1" width="37" customWidth="1"/>
    <col min="2" max="2" width="11.42578125" customWidth="1"/>
    <col min="3" max="3" width="94.42578125" customWidth="1"/>
    <col min="4" max="16384" width="11.42578125" hidden="1"/>
  </cols>
  <sheetData>
    <row r="1" spans="1:3" ht="26.25" x14ac:dyDescent="0.25">
      <c r="A1" s="92" t="s">
        <v>67</v>
      </c>
      <c r="B1" s="92"/>
      <c r="C1" s="92"/>
    </row>
    <row r="2" spans="1:3" x14ac:dyDescent="0.25">
      <c r="A2" s="20" t="s">
        <v>11</v>
      </c>
      <c r="B2" s="82" t="str">
        <f>'AUTOS NOTA 324-478'!B2:C2</f>
        <v>83856731-214741</v>
      </c>
      <c r="C2" s="83"/>
    </row>
    <row r="3" spans="1:3" x14ac:dyDescent="0.25">
      <c r="A3" s="5" t="s">
        <v>1</v>
      </c>
      <c r="B3" s="55" t="str">
        <f>'AUTOS  NOTA 322'!B2:C2</f>
        <v>86568318900120240005900</v>
      </c>
      <c r="C3" s="55"/>
    </row>
    <row r="4" spans="1:3" x14ac:dyDescent="0.25">
      <c r="A4" s="5" t="s">
        <v>2</v>
      </c>
      <c r="B4" s="55" t="str">
        <f>'AUTOS  NOTA 322'!B3:C3</f>
        <v>JUZGADO PRIMERO PROMISCUO DEL CIRCUITO DE PUERTO ASIS - PUTUMAYO</v>
      </c>
      <c r="C4" s="55"/>
    </row>
    <row r="5" spans="1:3" x14ac:dyDescent="0.25">
      <c r="A5" s="5" t="s">
        <v>3</v>
      </c>
      <c r="B5" s="55" t="str">
        <f>'AUTOS  NOTA 322'!B4:C4</f>
        <v>1. Rigoberto López Cancimance C.C. 18.157.720
2. Edgar Augusto Contreras Delgado C.C.C 80.206.884
3. Allianz Seguros S.A. Nit. 860.026.182-5</v>
      </c>
      <c r="C5" s="55"/>
    </row>
    <row r="6" spans="1:3" ht="15" customHeight="1" x14ac:dyDescent="0.25">
      <c r="A6" s="5" t="s">
        <v>4</v>
      </c>
      <c r="B6" s="55" t="str">
        <f>'AUTOS  NOTA 322'!B5:C5</f>
        <v>1. Jeremias Guerrero López C.C. 18.186.761 (Víctima directa)
2. Jeyson Danilo Guerrero Yela C.C. 1.006.843.140 (hijo Jeremias) 
3. Porfirio Gabriel Figueroa C.C. 87.302.746 (victima directa)
4. Mercedes Chalacan C.C. 69.027.868 (Compañera Porfirio) 
5. Oscar Andrés Figueroa Chalacan C.C. 1.123.200.324 (Hijo Porfirio)
6. Luis Miguel Figueroa Chalacan C.C. 1.006.846.644 (Hijo Porfirio) 
7. Rolando Daniel Guerrero Narváez C.C. 87.573.535 (victima directa)
8. Clelia Yocuro Payaguaje C.C. 39.841.211 (Compañera Rolando) 
9. Yesica Viviana Guerrero Yocuro C.C. 1.006.665.024 (Hija Rolando)
10. Yesid Orlando Guerrero Yocuro C.C. 1.125.413.023 (hijo Rolando)</v>
      </c>
      <c r="C6" s="55"/>
    </row>
    <row r="7" spans="1:3" ht="15" customHeight="1" x14ac:dyDescent="0.25">
      <c r="A7" s="5" t="s">
        <v>5</v>
      </c>
      <c r="B7" s="55" t="str">
        <f>'AUTOS  NOTA 322'!B6:C6</f>
        <v>DEMANDA DIRECTA</v>
      </c>
      <c r="C7" s="55"/>
    </row>
    <row r="8" spans="1:3" ht="15" customHeight="1" x14ac:dyDescent="0.25">
      <c r="A8" s="29" t="s">
        <v>101</v>
      </c>
      <c r="B8" s="55" t="str">
        <f>'AUTOS  NOTA 322'!B7:C8</f>
        <v xml:space="preserve">1. Jeremias Guerrero López 
2. Porfirio Gabriel Figueroa 
3. Rolando Daniel Guerrero Narváez </v>
      </c>
      <c r="C8" s="55"/>
    </row>
    <row r="9" spans="1:3" ht="18.95" customHeight="1" x14ac:dyDescent="0.25">
      <c r="A9" s="5" t="s">
        <v>102</v>
      </c>
      <c r="B9" s="55"/>
      <c r="C9" s="55"/>
    </row>
    <row r="10" spans="1:3" x14ac:dyDescent="0.25">
      <c r="A10" s="7" t="s">
        <v>64</v>
      </c>
      <c r="B10" s="119">
        <f>'AUTOS NOTA 324-478'!B20:C20</f>
        <v>0</v>
      </c>
      <c r="C10" s="119"/>
    </row>
    <row r="11" spans="1:3" x14ac:dyDescent="0.25">
      <c r="A11" s="7" t="s">
        <v>116</v>
      </c>
      <c r="B11" s="120">
        <f>'AUTOS NOTA 324-478'!B40:C40</f>
        <v>0</v>
      </c>
      <c r="C11" s="55"/>
    </row>
    <row r="12" spans="1:3" ht="30" x14ac:dyDescent="0.25">
      <c r="A12" s="7" t="s">
        <v>68</v>
      </c>
      <c r="B12" s="117"/>
      <c r="C12" s="118"/>
    </row>
    <row r="13" spans="1:3" ht="45" x14ac:dyDescent="0.25">
      <c r="A13" s="5" t="s">
        <v>69</v>
      </c>
      <c r="B13" s="55"/>
      <c r="C13" s="55"/>
    </row>
    <row r="14" spans="1:3" ht="45" x14ac:dyDescent="0.25">
      <c r="A14" s="5" t="s">
        <v>70</v>
      </c>
      <c r="B14" s="55"/>
      <c r="C14" s="55"/>
    </row>
    <row r="15" spans="1:3" x14ac:dyDescent="0.25">
      <c r="A15" s="5" t="s">
        <v>71</v>
      </c>
      <c r="B15" s="6"/>
      <c r="C15" s="6"/>
    </row>
    <row r="16" spans="1:3" x14ac:dyDescent="0.25">
      <c r="A16" s="7" t="s">
        <v>72</v>
      </c>
      <c r="B16" s="55"/>
      <c r="C16" s="55"/>
    </row>
    <row r="17" spans="1:3" x14ac:dyDescent="0.25">
      <c r="A17" s="6" t="s">
        <v>73</v>
      </c>
      <c r="B17" s="118"/>
      <c r="C17" s="118"/>
    </row>
  </sheetData>
  <mergeCells count="16">
    <mergeCell ref="B16:C16"/>
    <mergeCell ref="B12:C12"/>
    <mergeCell ref="B17:C17"/>
    <mergeCell ref="B14:C14"/>
    <mergeCell ref="A1:C1"/>
    <mergeCell ref="B7:C7"/>
    <mergeCell ref="B10:C10"/>
    <mergeCell ref="B11:C11"/>
    <mergeCell ref="B13:C13"/>
    <mergeCell ref="B8:C8"/>
    <mergeCell ref="B2:C2"/>
    <mergeCell ref="B3:C3"/>
    <mergeCell ref="B4:C4"/>
    <mergeCell ref="B5:C5"/>
    <mergeCell ref="B6:C6"/>
    <mergeCell ref="B9:C9"/>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D504EE89-BC6D-46DA-B89F-71371E7786AD}">
          <x14:formula1>
            <xm:f>Hoja2!$B$1:$B$2</xm:f>
          </x14:formula1>
          <xm:sqref>B13:C13 B15 B16:C16</xm:sqref>
        </x14:dataValidation>
        <x14:dataValidation type="list" allowBlank="1" showInputMessage="1" showErrorMessage="1" xr:uid="{1D676583-DF8A-4A59-947B-D5D4A912595B}">
          <x14:formula1>
            <xm:f>Hoja2!$N$1:$N$3</xm:f>
          </x14:formula1>
          <xm:sqref>B9:C9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B336EC-13FC-49F2-BBA5-C442A8E5E15C}">
  <sheetPr>
    <tabColor theme="3" tint="0.39997558519241921"/>
  </sheetPr>
  <dimension ref="A1:H25"/>
  <sheetViews>
    <sheetView workbookViewId="0">
      <selection activeCell="B10" sqref="B10:C10"/>
    </sheetView>
  </sheetViews>
  <sheetFormatPr baseColWidth="10" defaultColWidth="0" defaultRowHeight="15" x14ac:dyDescent="0.25"/>
  <cols>
    <col min="1" max="1" width="54.42578125" customWidth="1"/>
    <col min="2" max="2" width="23.42578125" customWidth="1"/>
    <col min="3" max="3" width="98.85546875" customWidth="1"/>
    <col min="4" max="8" width="0" hidden="1" customWidth="1"/>
    <col min="9" max="16384" width="11.42578125" hidden="1"/>
  </cols>
  <sheetData>
    <row r="1" spans="1:3" ht="26.25" x14ac:dyDescent="0.25">
      <c r="A1" s="92" t="s">
        <v>131</v>
      </c>
      <c r="B1" s="92"/>
      <c r="C1" s="92"/>
    </row>
    <row r="2" spans="1:3" x14ac:dyDescent="0.25">
      <c r="A2" s="40" t="s">
        <v>11</v>
      </c>
      <c r="B2" s="82" t="str">
        <f>'[2]AUTOS NOTA 321'!B2:C2</f>
        <v xml:space="preserve">SINIESTRO   LEGIS </v>
      </c>
      <c r="C2" s="83"/>
    </row>
    <row r="3" spans="1:3" x14ac:dyDescent="0.25">
      <c r="A3" s="5" t="s">
        <v>1</v>
      </c>
      <c r="B3" s="55" t="str">
        <f>'[3]GENERALES NOTA 322'!B2:C2</f>
        <v xml:space="preserve">Radicado </v>
      </c>
      <c r="C3" s="55"/>
    </row>
    <row r="4" spans="1:3" x14ac:dyDescent="0.25">
      <c r="A4" s="5" t="s">
        <v>2</v>
      </c>
      <c r="B4" s="55" t="str">
        <f>'[3]GENERALES NOTA 322'!B3:C3</f>
        <v>JUZGADO</v>
      </c>
      <c r="C4" s="55"/>
    </row>
    <row r="5" spans="1:3" x14ac:dyDescent="0.25">
      <c r="A5" s="5" t="s">
        <v>3</v>
      </c>
      <c r="B5" s="55" t="str">
        <f>'[3]GENERALES NOTA 322'!B4:C4</f>
        <v xml:space="preserve">NOMBRE Y APELLIDOS DE  LOS DEMANDADOS </v>
      </c>
      <c r="C5" s="55"/>
    </row>
    <row r="6" spans="1:3" x14ac:dyDescent="0.25">
      <c r="A6" s="5" t="s">
        <v>4</v>
      </c>
      <c r="B6" s="55" t="str">
        <f>'[3]GENERALES NOTA 322'!B5:C5</f>
        <v>COLOCAR LOS NOMBRES Y APELLIDOS, SU CALIDAD (HERMANO, HIJO ETC)  PARA LOS CONYUGES E HIJOS COLOCAR LA FECHA DE NACIMIENTO.</v>
      </c>
      <c r="C6" s="55"/>
    </row>
    <row r="7" spans="1:3" x14ac:dyDescent="0.25">
      <c r="A7" s="5" t="s">
        <v>5</v>
      </c>
      <c r="B7" s="55" t="str">
        <f>'[3]GENERALES NOTA 322'!B6:C6</f>
        <v>LLAMADA EN GARANTIA</v>
      </c>
      <c r="C7" s="55"/>
    </row>
    <row r="8" spans="1:3" x14ac:dyDescent="0.25">
      <c r="A8" s="5" t="s">
        <v>102</v>
      </c>
      <c r="B8" s="55" t="str">
        <f>'[3]GENERALES NOTA 325'!B8:C8</f>
        <v>PROBABLE GENERALES</v>
      </c>
      <c r="C8" s="55"/>
    </row>
    <row r="9" spans="1:3" x14ac:dyDescent="0.25">
      <c r="A9" s="7" t="s">
        <v>64</v>
      </c>
      <c r="B9" s="119">
        <f>'[3]GENERALES  NOTA 324 -478'!B17:C17</f>
        <v>100000000</v>
      </c>
      <c r="C9" s="119"/>
    </row>
    <row r="10" spans="1:3" x14ac:dyDescent="0.25">
      <c r="A10" s="5" t="s">
        <v>132</v>
      </c>
      <c r="B10" s="122">
        <v>0</v>
      </c>
      <c r="C10" s="122"/>
    </row>
    <row r="11" spans="1:3" x14ac:dyDescent="0.25">
      <c r="A11" s="5" t="s">
        <v>133</v>
      </c>
      <c r="B11" s="55"/>
      <c r="C11" s="55"/>
    </row>
    <row r="12" spans="1:3" x14ac:dyDescent="0.25">
      <c r="A12" s="5" t="s">
        <v>134</v>
      </c>
      <c r="B12" s="55"/>
      <c r="C12" s="55"/>
    </row>
    <row r="13" spans="1:3" x14ac:dyDescent="0.25">
      <c r="A13" s="5" t="s">
        <v>135</v>
      </c>
      <c r="B13" s="121"/>
      <c r="C13" s="121"/>
    </row>
    <row r="14" spans="1:3" x14ac:dyDescent="0.25">
      <c r="A14" s="5" t="s">
        <v>136</v>
      </c>
      <c r="B14" s="55"/>
      <c r="C14" s="55"/>
    </row>
    <row r="20" spans="4:8" x14ac:dyDescent="0.25">
      <c r="D20" t="str">
        <f t="shared" ref="D20:H23" si="0">UPPER(D18)</f>
        <v/>
      </c>
      <c r="E20" t="str">
        <f t="shared" si="0"/>
        <v/>
      </c>
      <c r="F20" t="str">
        <f t="shared" si="0"/>
        <v/>
      </c>
      <c r="G20" t="str">
        <f t="shared" si="0"/>
        <v/>
      </c>
      <c r="H20" t="str">
        <f t="shared" si="0"/>
        <v/>
      </c>
    </row>
    <row r="21" spans="4:8" x14ac:dyDescent="0.25">
      <c r="D21" t="str">
        <f t="shared" si="0"/>
        <v/>
      </c>
      <c r="E21" t="str">
        <f t="shared" si="0"/>
        <v/>
      </c>
      <c r="F21" t="str">
        <f t="shared" si="0"/>
        <v/>
      </c>
      <c r="G21" t="str">
        <f t="shared" si="0"/>
        <v/>
      </c>
      <c r="H21" t="str">
        <f t="shared" si="0"/>
        <v/>
      </c>
    </row>
    <row r="22" spans="4:8" x14ac:dyDescent="0.25">
      <c r="D22" t="str">
        <f t="shared" si="0"/>
        <v/>
      </c>
      <c r="E22" t="str">
        <f t="shared" si="0"/>
        <v/>
      </c>
      <c r="F22" t="str">
        <f t="shared" si="0"/>
        <v/>
      </c>
      <c r="G22" t="str">
        <f t="shared" si="0"/>
        <v/>
      </c>
      <c r="H22" t="str">
        <f t="shared" si="0"/>
        <v/>
      </c>
    </row>
    <row r="23" spans="4:8" x14ac:dyDescent="0.25">
      <c r="D23" t="str">
        <f>UPPER(D21)</f>
        <v/>
      </c>
      <c r="E23" t="str">
        <f t="shared" si="0"/>
        <v/>
      </c>
      <c r="F23" t="str">
        <f t="shared" si="0"/>
        <v/>
      </c>
      <c r="G23" t="str">
        <f t="shared" si="0"/>
        <v/>
      </c>
      <c r="H23" t="str">
        <f t="shared" si="0"/>
        <v/>
      </c>
    </row>
    <row r="24" spans="4:8" x14ac:dyDescent="0.25">
      <c r="D24" t="str">
        <f t="shared" ref="D24:H25" si="1">UPPER(D22)</f>
        <v/>
      </c>
      <c r="E24" t="str">
        <f t="shared" si="1"/>
        <v/>
      </c>
      <c r="F24" t="str">
        <f t="shared" si="1"/>
        <v/>
      </c>
      <c r="G24" t="str">
        <f t="shared" si="1"/>
        <v/>
      </c>
      <c r="H24" t="str">
        <f t="shared" si="1"/>
        <v/>
      </c>
    </row>
    <row r="25" spans="4:8" x14ac:dyDescent="0.25">
      <c r="D25" t="str">
        <f t="shared" si="1"/>
        <v/>
      </c>
      <c r="E25" t="str">
        <f t="shared" si="1"/>
        <v/>
      </c>
      <c r="F25" t="str">
        <f t="shared" si="1"/>
        <v/>
      </c>
      <c r="G25" t="str">
        <f t="shared" si="1"/>
        <v/>
      </c>
      <c r="H25" t="str">
        <f t="shared" si="1"/>
        <v/>
      </c>
    </row>
  </sheetData>
  <mergeCells count="14">
    <mergeCell ref="B13:C13"/>
    <mergeCell ref="B14:C14"/>
    <mergeCell ref="B7:C7"/>
    <mergeCell ref="B8:C8"/>
    <mergeCell ref="B9:C9"/>
    <mergeCell ref="B10:C10"/>
    <mergeCell ref="B11:C11"/>
    <mergeCell ref="B12:C12"/>
    <mergeCell ref="B6:C6"/>
    <mergeCell ref="A1:C1"/>
    <mergeCell ref="B2:C2"/>
    <mergeCell ref="B3:C3"/>
    <mergeCell ref="B4:C4"/>
    <mergeCell ref="B5:C5"/>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D550F9-266D-464E-BB6F-D0584068D6D8}">
  <sheetPr>
    <tabColor theme="3" tint="0.39997558519241921"/>
  </sheetPr>
  <dimension ref="A1:F34"/>
  <sheetViews>
    <sheetView zoomScale="85" zoomScaleNormal="85" workbookViewId="0">
      <selection activeCell="B10" sqref="B10:C10"/>
    </sheetView>
  </sheetViews>
  <sheetFormatPr baseColWidth="10" defaultColWidth="0" defaultRowHeight="15" x14ac:dyDescent="0.25"/>
  <cols>
    <col min="1" max="1" width="72.85546875" customWidth="1"/>
    <col min="2" max="2" width="39.85546875" customWidth="1"/>
    <col min="3" max="3" width="96.28515625" customWidth="1"/>
    <col min="4" max="16384" width="11.42578125" hidden="1"/>
  </cols>
  <sheetData>
    <row r="1" spans="1:6" ht="26.25" x14ac:dyDescent="0.25">
      <c r="A1" s="92" t="s">
        <v>137</v>
      </c>
      <c r="B1" s="92"/>
      <c r="C1" s="92"/>
    </row>
    <row r="2" spans="1:6" x14ac:dyDescent="0.25">
      <c r="A2" s="20" t="s">
        <v>11</v>
      </c>
      <c r="B2" s="82" t="str">
        <f>'[2]AUTOS NOTA 321'!B2:C2</f>
        <v xml:space="preserve">SINIESTRO   LEGIS </v>
      </c>
      <c r="C2" s="83"/>
    </row>
    <row r="3" spans="1:6" x14ac:dyDescent="0.25">
      <c r="A3" s="5" t="s">
        <v>1</v>
      </c>
      <c r="B3" s="55" t="str">
        <f>'[3]GENERALES NOTA 322'!B2:C2</f>
        <v xml:space="preserve">Radicado </v>
      </c>
      <c r="C3" s="55"/>
    </row>
    <row r="4" spans="1:6" x14ac:dyDescent="0.25">
      <c r="A4" s="5" t="s">
        <v>2</v>
      </c>
      <c r="B4" s="55" t="str">
        <f>'[3]GENERALES NOTA 322'!B3:C3</f>
        <v>JUZGADO</v>
      </c>
      <c r="C4" s="55"/>
    </row>
    <row r="5" spans="1:6" x14ac:dyDescent="0.25">
      <c r="A5" s="5" t="s">
        <v>3</v>
      </c>
      <c r="B5" s="55" t="str">
        <f>'[3]GENERALES NOTA 322'!B4:C4</f>
        <v xml:space="preserve">NOMBRE Y APELLIDOS DE  LOS DEMANDADOS </v>
      </c>
      <c r="C5" s="55"/>
    </row>
    <row r="6" spans="1:6" x14ac:dyDescent="0.25">
      <c r="A6" s="5" t="s">
        <v>4</v>
      </c>
      <c r="B6" s="55" t="str">
        <f>'[3]GENERALES NOTA 322'!B5:C5</f>
        <v>COLOCAR LOS NOMBRES Y APELLIDOS, SU CALIDAD (HERMANO, HIJO ETC)  PARA LOS CONYUGES E HIJOS COLOCAR LA FECHA DE NACIMIENTO.</v>
      </c>
      <c r="C6" s="55"/>
    </row>
    <row r="7" spans="1:6" x14ac:dyDescent="0.25">
      <c r="A7" s="5" t="s">
        <v>5</v>
      </c>
      <c r="B7" s="55" t="str">
        <f>'[3]GENERALES NOTA 322'!B6:C6</f>
        <v>LLAMADA EN GARANTIA</v>
      </c>
      <c r="C7" s="55"/>
    </row>
    <row r="8" spans="1:6" x14ac:dyDescent="0.25">
      <c r="A8" s="5" t="s">
        <v>138</v>
      </c>
      <c r="B8" s="55" t="str">
        <f>'[3]GENERALES NOTA 325'!B8:C8</f>
        <v>PROBABLE GENERALES</v>
      </c>
      <c r="C8" s="55"/>
    </row>
    <row r="9" spans="1:6" x14ac:dyDescent="0.25">
      <c r="A9" s="5" t="s">
        <v>139</v>
      </c>
      <c r="B9" s="55"/>
      <c r="C9" s="55"/>
    </row>
    <row r="10" spans="1:6" ht="111" customHeight="1" x14ac:dyDescent="0.25">
      <c r="A10" s="5" t="s">
        <v>140</v>
      </c>
      <c r="B10" s="55"/>
      <c r="C10" s="55"/>
    </row>
    <row r="11" spans="1:6" ht="21" customHeight="1" x14ac:dyDescent="0.25">
      <c r="A11" s="123"/>
      <c r="B11" s="123"/>
      <c r="C11" s="123"/>
      <c r="E11" t="s">
        <v>57</v>
      </c>
      <c r="F11" s="22">
        <v>0.7</v>
      </c>
    </row>
    <row r="12" spans="1:6" hidden="1" x14ac:dyDescent="0.25">
      <c r="A12" s="124"/>
      <c r="B12" s="124"/>
      <c r="C12" s="124"/>
      <c r="E12" t="s">
        <v>59</v>
      </c>
      <c r="F12" s="23">
        <v>0.3</v>
      </c>
    </row>
    <row r="13" spans="1:6" ht="18.75" x14ac:dyDescent="0.25">
      <c r="A13" s="125" t="s">
        <v>141</v>
      </c>
      <c r="B13" s="125"/>
      <c r="C13" s="125"/>
    </row>
    <row r="14" spans="1:6" x14ac:dyDescent="0.25">
      <c r="A14" s="37" t="s">
        <v>60</v>
      </c>
      <c r="B14" s="97" t="s">
        <v>61</v>
      </c>
      <c r="C14" s="98"/>
    </row>
    <row r="15" spans="1:6" ht="45" x14ac:dyDescent="0.25">
      <c r="A15" s="21" t="s">
        <v>63</v>
      </c>
      <c r="B15" s="126">
        <f>((C17+C18+C20+C21+C25+C23+C27+C29+C24+C28)-C32)*C31*C33</f>
        <v>1000000000</v>
      </c>
      <c r="C15" s="126"/>
    </row>
    <row r="16" spans="1:6" x14ac:dyDescent="0.25">
      <c r="A16" s="7" t="s">
        <v>64</v>
      </c>
      <c r="B16" s="127" t="s">
        <v>53</v>
      </c>
      <c r="C16" s="128"/>
    </row>
    <row r="17" spans="1:3" x14ac:dyDescent="0.25">
      <c r="A17" s="95"/>
      <c r="B17" s="35" t="s">
        <v>54</v>
      </c>
      <c r="C17" s="30">
        <v>1000000000</v>
      </c>
    </row>
    <row r="18" spans="1:3" x14ac:dyDescent="0.25">
      <c r="A18" s="96"/>
      <c r="B18" s="35" t="s">
        <v>55</v>
      </c>
      <c r="C18" s="30">
        <v>0</v>
      </c>
    </row>
    <row r="19" spans="1:3" x14ac:dyDescent="0.25">
      <c r="A19" s="96"/>
      <c r="B19" s="102" t="s">
        <v>56</v>
      </c>
      <c r="C19" s="103"/>
    </row>
    <row r="20" spans="1:3" x14ac:dyDescent="0.25">
      <c r="A20" s="96"/>
      <c r="B20" s="35" t="s">
        <v>98</v>
      </c>
      <c r="C20" s="30">
        <v>0</v>
      </c>
    </row>
    <row r="21" spans="1:3" ht="30" x14ac:dyDescent="0.25">
      <c r="A21" s="96"/>
      <c r="B21" s="35" t="s">
        <v>100</v>
      </c>
      <c r="C21" s="30">
        <v>0</v>
      </c>
    </row>
    <row r="22" spans="1:3" x14ac:dyDescent="0.25">
      <c r="A22" s="96"/>
      <c r="B22" s="102" t="s">
        <v>121</v>
      </c>
      <c r="C22" s="103"/>
    </row>
    <row r="23" spans="1:3" x14ac:dyDescent="0.25">
      <c r="A23" s="96"/>
      <c r="B23" s="35" t="s">
        <v>130</v>
      </c>
      <c r="C23" s="30">
        <v>0</v>
      </c>
    </row>
    <row r="24" spans="1:3" x14ac:dyDescent="0.25">
      <c r="A24" s="96"/>
      <c r="B24" s="35" t="s">
        <v>54</v>
      </c>
      <c r="C24" s="30">
        <v>0</v>
      </c>
    </row>
    <row r="25" spans="1:3" x14ac:dyDescent="0.25">
      <c r="A25" s="96"/>
      <c r="B25" s="35" t="s">
        <v>55</v>
      </c>
      <c r="C25" s="30">
        <v>0</v>
      </c>
    </row>
    <row r="26" spans="1:3" x14ac:dyDescent="0.25">
      <c r="A26" s="96"/>
      <c r="B26" s="102" t="s">
        <v>122</v>
      </c>
      <c r="C26" s="103"/>
    </row>
    <row r="27" spans="1:3" x14ac:dyDescent="0.25">
      <c r="A27" s="96"/>
      <c r="B27" s="35"/>
      <c r="C27" s="30"/>
    </row>
    <row r="28" spans="1:3" x14ac:dyDescent="0.25">
      <c r="A28" s="96"/>
      <c r="B28" s="35" t="s">
        <v>54</v>
      </c>
      <c r="C28" s="30">
        <v>0</v>
      </c>
    </row>
    <row r="29" spans="1:3" x14ac:dyDescent="0.25">
      <c r="A29" s="96"/>
      <c r="B29" s="35" t="s">
        <v>55</v>
      </c>
      <c r="C29" s="30">
        <v>0</v>
      </c>
    </row>
    <row r="30" spans="1:3" x14ac:dyDescent="0.25">
      <c r="A30" s="96"/>
      <c r="B30" s="102" t="s">
        <v>114</v>
      </c>
      <c r="C30" s="103"/>
    </row>
    <row r="31" spans="1:3" x14ac:dyDescent="0.25">
      <c r="A31" s="96"/>
      <c r="B31" s="35" t="s">
        <v>125</v>
      </c>
      <c r="C31" s="31">
        <v>1</v>
      </c>
    </row>
    <row r="32" spans="1:3" x14ac:dyDescent="0.25">
      <c r="A32" s="96"/>
      <c r="B32" s="35" t="s">
        <v>115</v>
      </c>
      <c r="C32" s="32">
        <v>0</v>
      </c>
    </row>
    <row r="33" spans="1:3" x14ac:dyDescent="0.25">
      <c r="A33" s="96"/>
      <c r="B33" s="35" t="s">
        <v>129</v>
      </c>
      <c r="C33" s="31">
        <v>1</v>
      </c>
    </row>
    <row r="34" spans="1:3" x14ac:dyDescent="0.25">
      <c r="A34" s="24" t="s">
        <v>65</v>
      </c>
      <c r="B34" s="99">
        <f>IFERROR(B15*(VLOOKUP(B14,E11:F13,2,0)),16666)</f>
        <v>16666</v>
      </c>
      <c r="C34" s="99"/>
    </row>
  </sheetData>
  <mergeCells count="21">
    <mergeCell ref="A17:A33"/>
    <mergeCell ref="B30:C30"/>
    <mergeCell ref="B34:C34"/>
    <mergeCell ref="B14:C14"/>
    <mergeCell ref="B7:C7"/>
    <mergeCell ref="B8:C8"/>
    <mergeCell ref="B9:C9"/>
    <mergeCell ref="B10:C10"/>
    <mergeCell ref="A11:C12"/>
    <mergeCell ref="A13:C13"/>
    <mergeCell ref="B15:C15"/>
    <mergeCell ref="B22:C22"/>
    <mergeCell ref="B19:C19"/>
    <mergeCell ref="B16:C16"/>
    <mergeCell ref="B26:C26"/>
    <mergeCell ref="B6:C6"/>
    <mergeCell ref="A1:C1"/>
    <mergeCell ref="B2:C2"/>
    <mergeCell ref="B3:C3"/>
    <mergeCell ref="B4:C4"/>
    <mergeCell ref="B5:C5"/>
  </mergeCell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r:uid="{CEFB444A-EC38-4648-8B2D-12130F930E0D}">
          <x14:formula1>
            <xm:f>Hoja2!$L$9:$L$13</xm:f>
          </x14:formula1>
          <xm:sqref>B27</xm:sqref>
        </x14:dataValidation>
        <x14:dataValidation type="list" allowBlank="1" showInputMessage="1" showErrorMessage="1" xr:uid="{4EB0E707-0728-49EB-B78F-45203B392D79}">
          <x14:formula1>
            <xm:f>Hoja2!$F$1:$F$3</xm:f>
          </x14:formula1>
          <xm:sqref>B14</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5"/>
  <dimension ref="A1:O13"/>
  <sheetViews>
    <sheetView workbookViewId="0">
      <selection activeCell="F1" sqref="F1:G3"/>
    </sheetView>
  </sheetViews>
  <sheetFormatPr baseColWidth="10" defaultColWidth="11.42578125" defaultRowHeight="15" x14ac:dyDescent="0.25"/>
  <cols>
    <col min="4" max="4" width="20.140625" bestFit="1" customWidth="1"/>
    <col min="5" max="5" width="42.85546875" bestFit="1" customWidth="1"/>
    <col min="12" max="12" width="30.42578125" customWidth="1"/>
    <col min="13" max="13" width="16" customWidth="1"/>
  </cols>
  <sheetData>
    <row r="1" spans="1:15" x14ac:dyDescent="0.25">
      <c r="A1" s="9" t="s">
        <v>14</v>
      </c>
      <c r="B1" t="s">
        <v>17</v>
      </c>
      <c r="C1" s="9" t="s">
        <v>19</v>
      </c>
      <c r="D1" s="9" t="s">
        <v>74</v>
      </c>
      <c r="E1" s="3" t="s">
        <v>25</v>
      </c>
      <c r="F1" s="2" t="s">
        <v>57</v>
      </c>
      <c r="G1" s="4">
        <v>0</v>
      </c>
      <c r="H1" t="s">
        <v>6</v>
      </c>
      <c r="I1" t="s">
        <v>75</v>
      </c>
      <c r="K1" t="s">
        <v>103</v>
      </c>
      <c r="L1" s="28" t="s">
        <v>127</v>
      </c>
      <c r="M1" t="s">
        <v>76</v>
      </c>
      <c r="N1" t="s">
        <v>57</v>
      </c>
      <c r="O1" t="s">
        <v>117</v>
      </c>
    </row>
    <row r="2" spans="1:15" x14ac:dyDescent="0.25">
      <c r="A2" t="s">
        <v>76</v>
      </c>
      <c r="B2" t="s">
        <v>27</v>
      </c>
      <c r="C2" t="s">
        <v>77</v>
      </c>
      <c r="D2" s="2" t="s">
        <v>78</v>
      </c>
      <c r="E2" s="1" t="s">
        <v>79</v>
      </c>
      <c r="F2" s="2" t="s">
        <v>61</v>
      </c>
      <c r="G2" s="4">
        <v>0.7</v>
      </c>
      <c r="H2" t="s">
        <v>7</v>
      </c>
      <c r="I2" t="s">
        <v>80</v>
      </c>
      <c r="K2" t="s">
        <v>104</v>
      </c>
      <c r="L2" s="28" t="s">
        <v>105</v>
      </c>
      <c r="M2" t="s">
        <v>81</v>
      </c>
      <c r="N2" t="s">
        <v>59</v>
      </c>
      <c r="O2" t="s">
        <v>27</v>
      </c>
    </row>
    <row r="3" spans="1:15" x14ac:dyDescent="0.25">
      <c r="A3" t="s">
        <v>81</v>
      </c>
      <c r="C3" t="s">
        <v>82</v>
      </c>
      <c r="D3" s="2" t="s">
        <v>83</v>
      </c>
      <c r="E3" s="1" t="s">
        <v>84</v>
      </c>
      <c r="F3" s="2" t="s">
        <v>59</v>
      </c>
      <c r="G3" s="4">
        <v>0.3</v>
      </c>
      <c r="H3" t="s">
        <v>85</v>
      </c>
      <c r="I3" t="s">
        <v>86</v>
      </c>
      <c r="L3" s="28" t="s">
        <v>106</v>
      </c>
      <c r="M3" t="s">
        <v>87</v>
      </c>
      <c r="N3" t="s">
        <v>61</v>
      </c>
    </row>
    <row r="4" spans="1:15" x14ac:dyDescent="0.25">
      <c r="A4" t="s">
        <v>87</v>
      </c>
      <c r="C4" t="s">
        <v>20</v>
      </c>
      <c r="E4" s="1" t="s">
        <v>88</v>
      </c>
      <c r="H4" t="s">
        <v>89</v>
      </c>
      <c r="I4" t="s">
        <v>8</v>
      </c>
      <c r="L4" t="s">
        <v>107</v>
      </c>
    </row>
    <row r="5" spans="1:15" x14ac:dyDescent="0.25">
      <c r="A5" t="s">
        <v>90</v>
      </c>
      <c r="E5" s="1" t="s">
        <v>91</v>
      </c>
      <c r="H5" t="s">
        <v>92</v>
      </c>
      <c r="I5" t="s">
        <v>93</v>
      </c>
      <c r="L5" s="28" t="s">
        <v>108</v>
      </c>
    </row>
    <row r="6" spans="1:15" x14ac:dyDescent="0.25">
      <c r="E6" s="1" t="s">
        <v>94</v>
      </c>
      <c r="I6" t="s">
        <v>95</v>
      </c>
      <c r="L6" s="28" t="s">
        <v>128</v>
      </c>
    </row>
    <row r="7" spans="1:15" x14ac:dyDescent="0.25">
      <c r="E7" s="1" t="s">
        <v>96</v>
      </c>
      <c r="I7" t="s">
        <v>119</v>
      </c>
      <c r="L7" s="28" t="s">
        <v>109</v>
      </c>
    </row>
    <row r="8" spans="1:15" x14ac:dyDescent="0.25">
      <c r="E8" s="1" t="s">
        <v>97</v>
      </c>
      <c r="L8" s="28" t="s">
        <v>121</v>
      </c>
    </row>
    <row r="9" spans="1:15" x14ac:dyDescent="0.25">
      <c r="L9" s="28" t="s">
        <v>110</v>
      </c>
    </row>
    <row r="10" spans="1:15" x14ac:dyDescent="0.25">
      <c r="L10" s="28" t="s">
        <v>111</v>
      </c>
    </row>
    <row r="11" spans="1:15" x14ac:dyDescent="0.25">
      <c r="L11" s="28" t="s">
        <v>112</v>
      </c>
    </row>
    <row r="12" spans="1:15" x14ac:dyDescent="0.25">
      <c r="L12" s="28" t="s">
        <v>113</v>
      </c>
    </row>
    <row r="13" spans="1:15" x14ac:dyDescent="0.25">
      <c r="L13" s="28" t="s">
        <v>124</v>
      </c>
    </row>
  </sheetData>
  <pageMargins left="0.7" right="0.7" top="0.75" bottom="0.75" header="0.3" footer="0.3"/>
  <headerFooter>
    <oddHeader>&amp;C&amp;"Calibri"&amp;10&amp;K000000 Internal&amp;1#_x000D_</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AUTOS  NOTA 322</vt:lpstr>
      <vt:lpstr>AUTOS NOTA 321</vt:lpstr>
      <vt:lpstr>AUTOS NOTA 324-478</vt:lpstr>
      <vt:lpstr>TASACION </vt:lpstr>
      <vt:lpstr>AUTOS NOTA 325</vt:lpstr>
      <vt:lpstr>CONCEPTO DE CONCILIACIÓN 330 </vt:lpstr>
      <vt:lpstr>CAMBIO DE CONTINGENCIA 423</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Cupasachoa Herrera, Yuli Natalia (ALLIANZ COLOMBIA)</cp:lastModifiedBy>
  <cp:revision/>
  <dcterms:created xsi:type="dcterms:W3CDTF">2020-12-07T14:41:17Z</dcterms:created>
  <dcterms:modified xsi:type="dcterms:W3CDTF">2025-03-04T18:57:31Z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43847">
    <vt:lpwstr>02092021143847;CE02653;0</vt:lpwstr>
  </property>
  <property fmtid="{D5CDD505-2E9C-101B-9397-08002B2CF9AE}" pid="20" name="OfficeDocumentSecurity_02092021143943">
    <vt:lpwstr>02092021143943;CE02653;0</vt:lpwstr>
  </property>
  <property fmtid="{D5CDD505-2E9C-101B-9397-08002B2CF9AE}" pid="21" name="OfficeDocumentSecurity_02092021144022">
    <vt:lpwstr>02092021144022;CE02653;0</vt:lpwstr>
  </property>
  <property fmtid="{D5CDD505-2E9C-101B-9397-08002B2CF9AE}" pid="22" name="MSIP_Label_863bc15e-e7bf-41c1-bdb3-03882d8a2e2c_Enabled">
    <vt:lpwstr>true</vt:lpwstr>
  </property>
  <property fmtid="{D5CDD505-2E9C-101B-9397-08002B2CF9AE}" pid="23" name="MSIP_Label_863bc15e-e7bf-41c1-bdb3-03882d8a2e2c_SetDate">
    <vt:lpwstr>2023-02-15T12:41:27Z</vt:lpwstr>
  </property>
  <property fmtid="{D5CDD505-2E9C-101B-9397-08002B2CF9AE}" pid="24" name="MSIP_Label_863bc15e-e7bf-41c1-bdb3-03882d8a2e2c_Method">
    <vt:lpwstr>Privileged</vt:lpwstr>
  </property>
  <property fmtid="{D5CDD505-2E9C-101B-9397-08002B2CF9AE}" pid="25" name="MSIP_Label_863bc15e-e7bf-41c1-bdb3-03882d8a2e2c_Name">
    <vt:lpwstr>863bc15e-e7bf-41c1-bdb3-03882d8a2e2c</vt:lpwstr>
  </property>
  <property fmtid="{D5CDD505-2E9C-101B-9397-08002B2CF9AE}" pid="26" name="MSIP_Label_863bc15e-e7bf-41c1-bdb3-03882d8a2e2c_SiteId">
    <vt:lpwstr>6e06e42d-6925-47c6-b9e7-9581c7ca302a</vt:lpwstr>
  </property>
  <property fmtid="{D5CDD505-2E9C-101B-9397-08002B2CF9AE}" pid="27" name="MSIP_Label_863bc15e-e7bf-41c1-bdb3-03882d8a2e2c_ActionId">
    <vt:lpwstr>ecc5e9df-e1db-4698-8463-abf3c56b12d7</vt:lpwstr>
  </property>
  <property fmtid="{D5CDD505-2E9C-101B-9397-08002B2CF9AE}" pid="28" name="MSIP_Label_863bc15e-e7bf-41c1-bdb3-03882d8a2e2c_ContentBits">
    <vt:lpwstr>1</vt:lpwstr>
  </property>
</Properties>
</file>