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ce02698\Downloads\"/>
    </mc:Choice>
  </mc:AlternateContent>
  <xr:revisionPtr revIDLastSave="0" documentId="13_ncr:1_{31A80CF2-E8A3-4519-953D-C7D843F4D661}" xr6:coauthVersionLast="47" xr6:coauthVersionMax="47" xr10:uidLastSave="{00000000-0000-0000-0000-000000000000}"/>
  <bookViews>
    <workbookView xWindow="-110" yWindow="-110" windowWidth="19420" windowHeight="10300" firstSheet="1" activeTab="2" xr2:uid="{00000000-000D-0000-FFFF-FFFF00000000}"/>
  </bookViews>
  <sheets>
    <sheet name="NOTAS" sheetId="15" state="hidden" r:id="rId1"/>
    <sheet name="GENERALES NOTA 322" sheetId="5"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7" l="1"/>
  <c r="B7" i="17"/>
  <c r="B6" i="17"/>
  <c r="B12" i="17" s="1"/>
  <c r="B11" i="17" s="1"/>
  <c r="B15" i="17" s="1"/>
  <c r="B4" i="17"/>
  <c r="B3" i="17"/>
  <c r="B2" i="17"/>
  <c r="B5" i="10"/>
  <c r="B5" i="14" s="1"/>
  <c r="B4" i="10"/>
  <c r="B3" i="10"/>
  <c r="B4" i="14"/>
  <c r="B6" i="14"/>
  <c r="B8" i="14"/>
  <c r="B7" i="14"/>
  <c r="B3" i="14"/>
  <c r="B2" i="14"/>
  <c r="B3" i="12"/>
  <c r="B5" i="17" l="1"/>
  <c r="B5" i="12" s="1"/>
  <c r="B12" i="14"/>
  <c r="B2" i="12"/>
  <c r="B7" i="12"/>
  <c r="B6" i="12"/>
  <c r="B4" i="12"/>
  <c r="B11" i="14" l="1"/>
  <c r="B15" i="14" s="1"/>
  <c r="B7" i="10"/>
  <c r="B6" i="10"/>
</calcChain>
</file>

<file path=xl/sharedStrings.xml><?xml version="1.0" encoding="utf-8"?>
<sst xmlns="http://schemas.openxmlformats.org/spreadsheetml/2006/main" count="225" uniqueCount="143">
  <si>
    <t>Verbal</t>
  </si>
  <si>
    <t>Ordinario</t>
  </si>
  <si>
    <t>Apertura</t>
  </si>
  <si>
    <t>Imputación</t>
  </si>
  <si>
    <t>SOLICITUD DE ANTECEDENTES -ABOGADO EXTERNO-</t>
  </si>
  <si>
    <t>Radicado</t>
  </si>
  <si>
    <t>Contraloría</t>
  </si>
  <si>
    <t>Tipo de Proceso</t>
  </si>
  <si>
    <t>Etapa</t>
  </si>
  <si>
    <t>Entidad Afectada</t>
  </si>
  <si>
    <t>Detrimento</t>
  </si>
  <si>
    <t>Terceros civilmente responsables</t>
  </si>
  <si>
    <t>Fecha de los hechos (Fecha exacta)</t>
  </si>
  <si>
    <t>Asegurado</t>
  </si>
  <si>
    <t>Nit Asegurado</t>
  </si>
  <si>
    <t xml:space="preserve">No. Póliza vinculada (las que se necesite solicitar). </t>
  </si>
  <si>
    <t>Amparo a afectar</t>
  </si>
  <si>
    <t>Fecha de asignación</t>
  </si>
  <si>
    <t>Fecha de notificación</t>
  </si>
  <si>
    <t xml:space="preserve">Fecha de contestacion </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</si>
  <si>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</si>
  <si>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</si>
  <si>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</si>
  <si>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</si>
  <si>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</si>
  <si>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</si>
  <si>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</si>
  <si>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</si>
  <si>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</si>
  <si>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</si>
  <si>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</si>
  <si>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</si>
  <si>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</si>
  <si>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</si>
  <si>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</si>
  <si>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</si>
  <si>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</si>
  <si>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</si>
  <si>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</si>
  <si>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</si>
  <si>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</si>
  <si>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</si>
  <si>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</si>
  <si>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</si>
  <si>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</si>
  <si>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</si>
  <si>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</si>
  <si>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</si>
  <si>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</si>
  <si>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</si>
  <si>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</si>
  <si>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</si>
  <si>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</si>
  <si>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</si>
  <si>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</si>
  <si>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</si>
  <si>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</si>
  <si>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</si>
  <si>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</si>
  <si>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</si>
  <si>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</si>
  <si>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ASEGURADO</t>
  </si>
  <si>
    <t>Clasificación Contingencia</t>
  </si>
  <si>
    <t>EVENTUAL</t>
  </si>
  <si>
    <t>Concepto del Abogado sobre la Contingencia:(Se debe indicar las razones por las cuales se considera que el proceso es Eventual, Remoto o Probable.)</t>
  </si>
  <si>
    <t>PROBABLE</t>
  </si>
  <si>
    <t>VALOR CONTINGENCIA</t>
  </si>
  <si>
    <t xml:space="preserve">VALOR TOMAR </t>
  </si>
  <si>
    <t>DEDUCIBLE</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</si>
  <si>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</si>
  <si>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</si>
  <si>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</si>
  <si>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REMOTO</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</si>
  <si>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</si>
  <si>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</si>
  <si>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</si>
  <si>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</si>
  <si>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</si>
  <si>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</si>
  <si>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</si>
  <si>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</si>
  <si>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</si>
  <si>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</si>
  <si>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</si>
  <si>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</si>
  <si>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</si>
  <si>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</si>
  <si>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</si>
  <si>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</si>
  <si>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</si>
  <si>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</si>
  <si>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</si>
  <si>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</si>
  <si>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</si>
  <si>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</si>
  <si>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</si>
  <si>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</si>
  <si>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</si>
  <si>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</si>
  <si>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</si>
  <si>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</si>
  <si>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</si>
  <si>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</si>
  <si>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</si>
  <si>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</si>
  <si>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</si>
  <si>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</si>
  <si>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</si>
  <si>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</si>
  <si>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</si>
  <si>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</si>
  <si>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</si>
  <si>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</si>
  <si>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</si>
  <si>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</si>
  <si>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</si>
  <si>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</si>
  <si>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022-2020-0810</t>
  </si>
  <si>
    <t>CONTRALORÍA MUNICIPAL DE VILLAVICENCIO</t>
  </si>
  <si>
    <t>Municipio de Villavicencio-Institución Educativa INEM Luis López Mesa</t>
  </si>
  <si>
    <t>Allianz Seguros S.A. y Mapfre Seguros Generales de Colombia S.A.</t>
  </si>
  <si>
    <t>2018-2019</t>
  </si>
  <si>
    <t>La institución educativa INEM Luis López de Mesa celebró contratos de suministro de fotocopias y papelería, 2018-11, 2018-19, 2019-21, 2019-23, 2019-27, 2019-03 y 2019-18 bajo la modalidad inferior a 20 SMLMV para la epóca de los hechos, con el contratista INVERSIONES Y PROYECTOS CÁRDENAS COLORADO S.A.S. Una vez revisados y analizados los contratos por el grupo auditor de la Contraloría, se evidenció que los contratos vigencia 2018-2019, carecen de documentos que den cuenta del uso final dado a las fotocopias, como a las resmas de papel, así mismo los contratos carecen de planillas u otros registros que den cuenta del suministro desaforado de fotocopias y resmas de papel que de acuerdo a las facturas aportadas por el contratista, no continen anexos explicativos de los suministros, ni se encuentran en informe de satisfacción por parte del supervisor, causando un daño por concepto del consumo desproporcionado y sin planillas que sustente el valor cancelado al contratista.</t>
  </si>
  <si>
    <t>INSTITUTO NACIONAL DE ENSEÑANZA MEDIA (INEM)</t>
  </si>
  <si>
    <t>892.099.144-4</t>
  </si>
  <si>
    <t>022415462/0</t>
  </si>
  <si>
    <t>Manejo-Fallos con Responsabilidad Fiscal</t>
  </si>
  <si>
    <t>04 DE FEBRERO DE 2025</t>
  </si>
  <si>
    <t>24 DE ENERO DE 2025</t>
  </si>
  <si>
    <t>07 DE FEBRERO DE 2025</t>
  </si>
  <si>
    <t>Breve resumen de los hechos</t>
  </si>
  <si>
    <t>022415462 / 0</t>
  </si>
  <si>
    <t>Manejo</t>
  </si>
  <si>
    <t>El valor asegurado se encuentra disponible, ya que no se han efectuado pagos con cargo a la póliza vinculada.</t>
  </si>
  <si>
    <t>Desde el 04/03/2019 hasta el 03/03/2020</t>
  </si>
  <si>
    <t>N/A</t>
  </si>
  <si>
    <t>X - Se amparara al asegurado con sujeción a las condiciones de la póliza, contra apropiación indebida de dinero u otros bienes de su propiedad que aconteciere como consecuencia de hurto calificado, hurto, abuso de confianza, falsedad  y estafa, de acuerdo con su definición legal, en que incurran sus empleados, siempre y cuando el hecho sea cometido durante la vigencia de la póliza. Las pérdidas provenientes de un número plural de eventos ocurridos durante la vigencia del contrato de los cuales haya sido autor principal o en las que se halle implicado un mismo trabajador, se consideran para los efectos de la póliza como un mismo siniestro. Por otra parte, el conjunto de pérdidas ocurridas durante la vigencia del contrato y provenientes de un mismo evento, se consideran para los efectos de la póliza como un solo siniestro. Habrá unidad de eventos cuando exista identidad de designio criminal, de medio y de resultado.</t>
  </si>
  <si>
    <t>X - Manejo: $10.000.000.</t>
  </si>
  <si>
    <t xml:space="preserve">• Disminución de la suma asegurada por pago de indemnizaciones con cargo a la PÓLIZA DE NEGOCIO EMPRESARIAL No.022415462 / 0.
</t>
  </si>
  <si>
    <t>X - El valor asegurado se encuentra disponible, ya que no se han efectuado pagos con cargo a la póliza vinculada.</t>
  </si>
  <si>
    <t>X</t>
  </si>
  <si>
    <t>X - Básico: 10% de la pérdida mínimo $2.483.348.</t>
  </si>
  <si>
    <r>
      <rPr>
        <b/>
        <sz val="11"/>
        <color theme="1"/>
        <rFont val="Calibri"/>
        <family val="2"/>
        <scheme val="minor"/>
      </rPr>
      <t>SINIESTRO</t>
    </r>
    <r>
      <rPr>
        <sz val="11"/>
        <color theme="1"/>
        <rFont val="Calibri"/>
        <family val="2"/>
        <scheme val="minor"/>
      </rPr>
      <t xml:space="preserve"> 149007775 - </t>
    </r>
    <r>
      <rPr>
        <b/>
        <sz val="11"/>
        <color theme="1"/>
        <rFont val="Calibri"/>
        <family val="2"/>
        <scheme val="minor"/>
      </rPr>
      <t>APLICATIVO</t>
    </r>
    <r>
      <rPr>
        <sz val="11"/>
        <color theme="1"/>
        <rFont val="Calibri"/>
        <family val="2"/>
        <scheme val="minor"/>
      </rPr>
      <t xml:space="preserve"> 214709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</si>
</sst>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 #,##0;\-&quot;$&quot;\ #,##0"/>
    <numFmt numFmtId="6" formatCode="&quot;$&quot;\ #,##0;[Red]\-&quot;$&quot;\ #,##0"/>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left" vertical="top"/>
    </xf>
    <xf numFmtId="0" fontId="4" fillId="7" borderId="11" xfId="0" applyFont="1" applyFill="1" applyBorder="1" applyAlignment="1">
      <alignment vertical="center" wrapText="1"/>
    </xf>
    <xf numFmtId="0" fontId="0" fillId="8" borderId="10" xfId="0" applyFill="1" applyBorder="1" applyAlignment="1">
      <alignment horizontal="center" vertical="center"/>
    </xf>
    <xf numFmtId="6" fontId="0" fillId="8" borderId="10" xfId="0" applyNumberFormat="1" applyFill="1" applyBorder="1" applyAlignment="1">
      <alignment horizontal="center" vertical="center"/>
    </xf>
    <xf numFmtId="0" fontId="0" fillId="8" borderId="10" xfId="0" applyFill="1" applyBorder="1" applyAlignment="1">
      <alignment horizontal="center" vertical="center" wrapText="1"/>
    </xf>
    <xf numFmtId="0" fontId="0" fillId="0" borderId="1"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9" fontId="0" fillId="0" borderId="1" xfId="0" applyNumberFormat="1" applyBorder="1" applyAlignment="1">
      <alignment vertical="top"/>
    </xf>
    <xf numFmtId="0" fontId="0" fillId="0" borderId="2" xfId="0" applyBorder="1" applyAlignment="1">
      <alignment horizontal="left" vertical="top"/>
    </xf>
    <xf numFmtId="0" fontId="2" fillId="0" borderId="1" xfId="0" applyFont="1" applyBorder="1" applyAlignment="1">
      <alignment horizontal="justify" vertical="center" wrapText="1"/>
    </xf>
    <xf numFmtId="0" fontId="2" fillId="0" borderId="4" xfId="0" applyFont="1" applyBorder="1" applyAlignment="1">
      <alignment horizontal="justify" vertical="top"/>
    </xf>
    <xf numFmtId="0" fontId="2" fillId="0" borderId="2" xfId="0" applyFont="1" applyBorder="1" applyAlignment="1">
      <alignment horizontal="left" vertical="center"/>
    </xf>
    <xf numFmtId="42" fontId="0" fillId="0" borderId="1" xfId="1" applyFont="1" applyBorder="1" applyAlignment="1">
      <alignment horizontal="left" vertical="center"/>
    </xf>
    <xf numFmtId="42" fontId="0" fillId="0" borderId="1" xfId="1" applyFont="1" applyBorder="1" applyAlignment="1">
      <alignment vertical="top" wrapText="1"/>
    </xf>
    <xf numFmtId="0" fontId="4" fillId="6" borderId="1" xfId="0" applyFont="1" applyFill="1" applyBorder="1" applyAlignment="1">
      <alignment horizontal="center" vertical="center"/>
    </xf>
    <xf numFmtId="0" fontId="0" fillId="0" borderId="1" xfId="0" applyBorder="1" applyAlignment="1">
      <alignment vertical="top" wrapText="1"/>
    </xf>
    <xf numFmtId="0" fontId="0" fillId="0" borderId="1" xfId="0" applyBorder="1" applyAlignment="1">
      <alignment vertical="center"/>
    </xf>
    <xf numFmtId="0" fontId="6" fillId="0" borderId="1" xfId="0" applyFont="1" applyBorder="1" applyAlignment="1">
      <alignment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2"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justify" vertical="top"/>
    </xf>
    <xf numFmtId="0" fontId="2" fillId="0" borderId="1" xfId="0" applyFont="1" applyBorder="1" applyAlignment="1">
      <alignment horizontal="justify" vertical="center"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0" fontId="6" fillId="0" borderId="2" xfId="0" applyFont="1" applyBorder="1" applyAlignment="1">
      <alignment horizontal="justify" vertical="top"/>
    </xf>
    <xf numFmtId="0" fontId="6" fillId="0" borderId="3" xfId="0" applyFon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6" fillId="0" borderId="1" xfId="0" applyFont="1"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0" fillId="0" borderId="1" xfId="0" applyNumberFormat="1" applyBorder="1" applyAlignment="1">
      <alignment horizontal="justify" vertical="top"/>
    </xf>
    <xf numFmtId="0" fontId="0" fillId="0" borderId="1" xfId="0" applyBorder="1" applyAlignment="1">
      <alignment horizontal="left"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center" vertical="top"/>
    </xf>
    <xf numFmtId="0" fontId="4" fillId="6" borderId="4" xfId="0" applyFont="1" applyFill="1" applyBorder="1" applyAlignment="1">
      <alignment horizontal="center" vertical="center"/>
    </xf>
    <xf numFmtId="0" fontId="3" fillId="2" borderId="4" xfId="0" applyFont="1" applyFill="1" applyBorder="1" applyAlignment="1">
      <alignment horizontal="center" vertical="top"/>
    </xf>
    <xf numFmtId="5" fontId="0" fillId="0" borderId="1" xfId="1" applyNumberFormat="1" applyFont="1" applyBorder="1" applyAlignment="1">
      <alignment horizontal="justify" vertical="top"/>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0" fontId="0" fillId="0" borderId="1" xfId="0" applyBorder="1" applyAlignment="1" applyProtection="1">
      <alignment horizontal="center"/>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2" xfId="1" applyFont="1" applyBorder="1" applyAlignment="1" applyProtection="1">
      <alignment horizontal="center" vertical="top"/>
    </xf>
    <xf numFmtId="42" fontId="0" fillId="0" borderId="13" xfId="1" applyFont="1" applyBorder="1" applyAlignment="1" applyProtection="1">
      <alignment horizontal="center" vertical="top"/>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42" fontId="0" fillId="5" borderId="1" xfId="1" applyFont="1" applyFill="1" applyBorder="1" applyAlignment="1">
      <alignment horizontal="justify" vertical="top"/>
    </xf>
    <xf numFmtId="0" fontId="9" fillId="0" borderId="10" xfId="0" applyFont="1" applyBorder="1" applyAlignment="1">
      <alignment horizontal="center" vertic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sheetPr>
  <dimension ref="A1:A5"/>
  <sheetViews>
    <sheetView workbookViewId="0">
      <selection sqref="A1:A5"/>
    </sheetView>
  </sheetViews>
  <sheetFormatPr baseColWidth="10" defaultColWidth="11.453125" defaultRowHeight="14.5" x14ac:dyDescent="0.35"/>
  <sheetData>
    <row r="1" spans="1:1" x14ac:dyDescent="0.35">
      <c r="A1" s="6" t="s">
        <v>0</v>
      </c>
    </row>
    <row r="2" spans="1:1" x14ac:dyDescent="0.35">
      <c r="A2" s="6" t="s">
        <v>1</v>
      </c>
    </row>
    <row r="3" spans="1:1" x14ac:dyDescent="0.35">
      <c r="A3" s="6"/>
    </row>
    <row r="4" spans="1:1" x14ac:dyDescent="0.35">
      <c r="A4" s="6" t="s">
        <v>2</v>
      </c>
    </row>
    <row r="5" spans="1:1" x14ac:dyDescent="0.35">
      <c r="A5" s="6" t="s">
        <v>3</v>
      </c>
    </row>
  </sheetData>
  <pageMargins left="0.7" right="0.7" top="0.75" bottom="0.75" header="0.3" footer="0.3"/>
  <pageSetup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749992370372631"/>
  </sheetPr>
  <dimension ref="A1:C19"/>
  <sheetViews>
    <sheetView zoomScale="120" zoomScaleNormal="120" workbookViewId="0">
      <selection activeCell="B2" sqref="B2:C2"/>
    </sheetView>
  </sheetViews>
  <sheetFormatPr baseColWidth="10" defaultColWidth="0" defaultRowHeight="14.5" x14ac:dyDescent="0.35"/>
  <cols>
    <col min="1" max="1" width="46.1796875" style="6" bestFit="1" customWidth="1"/>
    <col min="2" max="2" width="63.81640625" style="6" customWidth="1"/>
    <col min="3" max="3" width="19.1796875" style="6" customWidth="1"/>
    <col min="4" max="4" width="11.453125" style="2" hidden="1" customWidth="1"/>
    <col min="5" max="16384" width="11.453125" style="2" hidden="1"/>
  </cols>
  <sheetData>
    <row r="1" spans="1:3" ht="18.5" x14ac:dyDescent="0.35">
      <c r="A1" s="54" t="s">
        <v>4</v>
      </c>
      <c r="B1" s="54"/>
      <c r="C1" s="54"/>
    </row>
    <row r="2" spans="1:3" x14ac:dyDescent="0.35">
      <c r="A2" s="5" t="s">
        <v>5</v>
      </c>
      <c r="B2" s="46" t="s">
        <v>117</v>
      </c>
      <c r="C2" s="46"/>
    </row>
    <row r="3" spans="1:3" ht="15" customHeight="1" x14ac:dyDescent="0.35">
      <c r="A3" s="5" t="s">
        <v>6</v>
      </c>
      <c r="B3" s="52" t="s">
        <v>118</v>
      </c>
      <c r="C3" s="53"/>
    </row>
    <row r="4" spans="1:3" x14ac:dyDescent="0.35">
      <c r="A4" s="5" t="s">
        <v>7</v>
      </c>
      <c r="B4" s="50" t="s">
        <v>1</v>
      </c>
      <c r="C4" s="51"/>
    </row>
    <row r="5" spans="1:3" x14ac:dyDescent="0.35">
      <c r="A5" s="5" t="s">
        <v>8</v>
      </c>
      <c r="B5" s="55" t="s">
        <v>3</v>
      </c>
      <c r="C5" s="55"/>
    </row>
    <row r="6" spans="1:3" x14ac:dyDescent="0.35">
      <c r="A6" s="5" t="s">
        <v>9</v>
      </c>
      <c r="B6" s="56" t="s">
        <v>119</v>
      </c>
      <c r="C6" s="57"/>
    </row>
    <row r="7" spans="1:3" x14ac:dyDescent="0.35">
      <c r="A7" s="5" t="s">
        <v>10</v>
      </c>
      <c r="B7" s="58">
        <v>74358580</v>
      </c>
      <c r="C7" s="46"/>
    </row>
    <row r="8" spans="1:3" x14ac:dyDescent="0.35">
      <c r="A8" s="28" t="s">
        <v>11</v>
      </c>
      <c r="B8" s="46" t="s">
        <v>120</v>
      </c>
      <c r="C8" s="46"/>
    </row>
    <row r="9" spans="1:3" x14ac:dyDescent="0.35">
      <c r="A9" s="5" t="s">
        <v>12</v>
      </c>
      <c r="B9" s="40" t="s">
        <v>121</v>
      </c>
      <c r="C9" s="41"/>
    </row>
    <row r="10" spans="1:3" x14ac:dyDescent="0.35">
      <c r="A10" s="47" t="s">
        <v>130</v>
      </c>
      <c r="B10" s="48" t="s">
        <v>122</v>
      </c>
      <c r="C10" s="46"/>
    </row>
    <row r="11" spans="1:3" ht="30" customHeight="1" x14ac:dyDescent="0.35">
      <c r="A11" s="47"/>
      <c r="B11" s="46"/>
      <c r="C11" s="46"/>
    </row>
    <row r="12" spans="1:3" ht="106.5" customHeight="1" x14ac:dyDescent="0.35">
      <c r="A12" s="47"/>
      <c r="B12" s="46"/>
      <c r="C12" s="46"/>
    </row>
    <row r="13" spans="1:3" x14ac:dyDescent="0.35">
      <c r="A13" s="5" t="s">
        <v>13</v>
      </c>
      <c r="B13" s="46" t="s">
        <v>123</v>
      </c>
      <c r="C13" s="46"/>
    </row>
    <row r="14" spans="1:3" ht="17.25" customHeight="1" x14ac:dyDescent="0.35">
      <c r="A14" s="5" t="s">
        <v>14</v>
      </c>
      <c r="B14" s="49" t="s">
        <v>124</v>
      </c>
      <c r="C14" s="49"/>
    </row>
    <row r="15" spans="1:3" ht="15.75" customHeight="1" x14ac:dyDescent="0.35">
      <c r="A15" s="5" t="s">
        <v>15</v>
      </c>
      <c r="B15" s="49" t="s">
        <v>125</v>
      </c>
      <c r="C15" s="49"/>
    </row>
    <row r="16" spans="1:3" ht="33" customHeight="1" x14ac:dyDescent="0.35">
      <c r="A16" s="31" t="s">
        <v>16</v>
      </c>
      <c r="B16" s="42" t="s">
        <v>126</v>
      </c>
      <c r="C16" s="43"/>
    </row>
    <row r="17" spans="1:3" ht="18.75" customHeight="1" x14ac:dyDescent="0.35">
      <c r="A17" s="5" t="s">
        <v>17</v>
      </c>
      <c r="B17" s="44" t="s">
        <v>127</v>
      </c>
      <c r="C17" s="45"/>
    </row>
    <row r="18" spans="1:3" x14ac:dyDescent="0.35">
      <c r="A18" s="5" t="s">
        <v>18</v>
      </c>
      <c r="B18" s="44" t="s">
        <v>128</v>
      </c>
      <c r="C18" s="45"/>
    </row>
    <row r="19" spans="1:3" x14ac:dyDescent="0.35">
      <c r="A19" s="5" t="s">
        <v>19</v>
      </c>
      <c r="B19" s="46" t="s">
        <v>129</v>
      </c>
      <c r="C19" s="46"/>
    </row>
  </sheetData>
  <mergeCells count="18">
    <mergeCell ref="B8:C8"/>
    <mergeCell ref="B4:C4"/>
    <mergeCell ref="B3:C3"/>
    <mergeCell ref="A1:C1"/>
    <mergeCell ref="B2:C2"/>
    <mergeCell ref="B5:C5"/>
    <mergeCell ref="B6:C6"/>
    <mergeCell ref="B7:C7"/>
    <mergeCell ref="B9:C9"/>
    <mergeCell ref="B16:C16"/>
    <mergeCell ref="B18:C18"/>
    <mergeCell ref="B19:C19"/>
    <mergeCell ref="A10:A12"/>
    <mergeCell ref="B10:C12"/>
    <mergeCell ref="B13:C13"/>
    <mergeCell ref="B14:C14"/>
    <mergeCell ref="B15:C15"/>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NOTAS!$A$4:$A$5</xm:f>
          </x14:formula1>
          <xm:sqref>B5:C5</xm:sqref>
        </x14:dataValidation>
        <x14:dataValidation type="list" allowBlank="1" showInputMessage="1" showErrorMessage="1" xr:uid="{00000000-0002-0000-0100-000001000000}">
          <x14:formula1>
            <xm:f>NOTAS!$A$1:$A$2</xm:f>
          </x14:formula1>
          <xm:sqref>B4:C4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749992370372631"/>
  </sheetPr>
  <dimension ref="A1:C48"/>
  <sheetViews>
    <sheetView tabSelected="1" zoomScale="80" zoomScaleNormal="80" workbookViewId="0">
      <selection activeCell="B2" sqref="B2:C2"/>
    </sheetView>
  </sheetViews>
  <sheetFormatPr baseColWidth="10" defaultColWidth="0" defaultRowHeight="14.5" x14ac:dyDescent="0.35"/>
  <cols>
    <col min="1" max="1" width="44.453125" style="18" customWidth="1"/>
    <col min="2" max="2" width="32.36328125" customWidth="1"/>
    <col min="3" max="3" width="64.453125" customWidth="1"/>
    <col min="4" max="16384" width="11.453125" hidden="1"/>
  </cols>
  <sheetData>
    <row r="1" spans="1:3" ht="18.5" x14ac:dyDescent="0.35">
      <c r="A1" s="64" t="s">
        <v>20</v>
      </c>
      <c r="B1" s="64"/>
      <c r="C1" s="64"/>
    </row>
    <row r="2" spans="1:3" x14ac:dyDescent="0.35">
      <c r="A2" s="5" t="s">
        <v>21</v>
      </c>
      <c r="B2" s="44" t="s">
        <v>142</v>
      </c>
      <c r="C2" s="45"/>
    </row>
    <row r="3" spans="1:3" s="18" customFormat="1" x14ac:dyDescent="0.35">
      <c r="A3" s="5" t="s">
        <v>5</v>
      </c>
      <c r="B3" s="46" t="str">
        <f>'GENERALES NOTA 322'!B2:C2</f>
        <v>022-2020-0810</v>
      </c>
      <c r="C3" s="46"/>
    </row>
    <row r="4" spans="1:3" s="2" customFormat="1" ht="14.5" customHeight="1" x14ac:dyDescent="0.35">
      <c r="A4" s="5" t="s">
        <v>6</v>
      </c>
      <c r="B4" s="46" t="str">
        <f>'GENERALES NOTA 322'!B3:C3</f>
        <v>CONTRALORÍA MUNICIPAL DE VILLAVICENCIO</v>
      </c>
      <c r="C4" s="46"/>
    </row>
    <row r="5" spans="1:3" s="2" customFormat="1" x14ac:dyDescent="0.35">
      <c r="A5" s="5" t="s">
        <v>9</v>
      </c>
      <c r="B5" s="46" t="str">
        <f>'GENERALES NOTA 322'!B6:C6</f>
        <v>Municipio de Villavicencio-Institución Educativa INEM Luis López Mesa</v>
      </c>
      <c r="C5" s="46"/>
    </row>
    <row r="6" spans="1:3" s="2" customFormat="1" x14ac:dyDescent="0.35">
      <c r="A6" s="5" t="s">
        <v>10</v>
      </c>
      <c r="B6" s="65">
        <f>'GENERALES NOTA 322'!B7:C7</f>
        <v>74358580</v>
      </c>
      <c r="C6" s="65"/>
    </row>
    <row r="7" spans="1:3" s="2" customFormat="1" x14ac:dyDescent="0.35">
      <c r="A7" s="5" t="s">
        <v>11</v>
      </c>
      <c r="B7" s="46" t="str">
        <f>'GENERALES NOTA 322'!B8:C8</f>
        <v>Allianz Seguros S.A. y Mapfre Seguros Generales de Colombia S.A.</v>
      </c>
      <c r="C7" s="46"/>
    </row>
    <row r="8" spans="1:3" x14ac:dyDescent="0.35">
      <c r="A8" s="19" t="s">
        <v>22</v>
      </c>
      <c r="B8" s="46" t="s">
        <v>131</v>
      </c>
      <c r="C8" s="46"/>
    </row>
    <row r="9" spans="1:3" x14ac:dyDescent="0.35">
      <c r="A9" s="19" t="s">
        <v>23</v>
      </c>
      <c r="B9" s="46" t="s">
        <v>132</v>
      </c>
      <c r="C9" s="46"/>
    </row>
    <row r="10" spans="1:3" ht="29" x14ac:dyDescent="0.35">
      <c r="A10" s="33" t="s">
        <v>24</v>
      </c>
      <c r="B10" s="34">
        <v>10000000</v>
      </c>
      <c r="C10" s="35" t="s">
        <v>133</v>
      </c>
    </row>
    <row r="11" spans="1:3" x14ac:dyDescent="0.35">
      <c r="A11" s="19" t="s">
        <v>25</v>
      </c>
      <c r="B11" s="52" t="s">
        <v>91</v>
      </c>
      <c r="C11" s="53"/>
    </row>
    <row r="12" spans="1:3" x14ac:dyDescent="0.35">
      <c r="A12" s="19" t="s">
        <v>26</v>
      </c>
      <c r="B12" s="48" t="s">
        <v>134</v>
      </c>
      <c r="C12" s="46"/>
    </row>
    <row r="13" spans="1:3" x14ac:dyDescent="0.35">
      <c r="A13" s="19" t="s">
        <v>27</v>
      </c>
      <c r="B13" s="46" t="s">
        <v>87</v>
      </c>
      <c r="C13" s="46"/>
    </row>
    <row r="14" spans="1:3" x14ac:dyDescent="0.35">
      <c r="A14" s="19" t="s">
        <v>28</v>
      </c>
      <c r="B14" s="46" t="s">
        <v>87</v>
      </c>
      <c r="C14" s="46"/>
    </row>
    <row r="15" spans="1:3" x14ac:dyDescent="0.35">
      <c r="A15" s="66" t="s">
        <v>29</v>
      </c>
      <c r="B15" s="46" t="s">
        <v>105</v>
      </c>
      <c r="C15" s="46"/>
    </row>
    <row r="16" spans="1:3" x14ac:dyDescent="0.35">
      <c r="A16" s="67"/>
      <c r="B16" s="36" t="s">
        <v>30</v>
      </c>
      <c r="C16" s="36" t="s">
        <v>31</v>
      </c>
    </row>
    <row r="17" spans="1:3" x14ac:dyDescent="0.35">
      <c r="A17" s="67"/>
      <c r="B17" s="8" t="s">
        <v>135</v>
      </c>
      <c r="C17" s="8" t="s">
        <v>135</v>
      </c>
    </row>
    <row r="18" spans="1:3" x14ac:dyDescent="0.35">
      <c r="A18" s="67"/>
      <c r="B18" s="8" t="s">
        <v>135</v>
      </c>
      <c r="C18" s="8" t="s">
        <v>135</v>
      </c>
    </row>
    <row r="19" spans="1:3" x14ac:dyDescent="0.35">
      <c r="A19" s="67"/>
      <c r="B19" s="8" t="s">
        <v>135</v>
      </c>
      <c r="C19" s="8" t="s">
        <v>135</v>
      </c>
    </row>
    <row r="20" spans="1:3" x14ac:dyDescent="0.35">
      <c r="A20" s="19" t="s">
        <v>32</v>
      </c>
      <c r="B20" s="46" t="s">
        <v>92</v>
      </c>
      <c r="C20" s="46"/>
    </row>
    <row r="21" spans="1:3" x14ac:dyDescent="0.35">
      <c r="A21" s="19" t="s">
        <v>33</v>
      </c>
      <c r="B21" s="52"/>
      <c r="C21" s="53"/>
    </row>
    <row r="22" spans="1:3" x14ac:dyDescent="0.35">
      <c r="A22" s="32" t="s">
        <v>34</v>
      </c>
      <c r="B22" s="46" t="s">
        <v>92</v>
      </c>
      <c r="C22" s="46"/>
    </row>
    <row r="23" spans="1:3" x14ac:dyDescent="0.35">
      <c r="A23" s="63" t="s">
        <v>35</v>
      </c>
      <c r="B23" s="63"/>
      <c r="C23" s="63"/>
    </row>
    <row r="24" spans="1:3" ht="188.5" x14ac:dyDescent="0.35">
      <c r="A24" s="56" t="s">
        <v>36</v>
      </c>
      <c r="B24" s="57"/>
      <c r="C24" s="37" t="s">
        <v>136</v>
      </c>
    </row>
    <row r="25" spans="1:3" ht="41" customHeight="1" x14ac:dyDescent="0.35">
      <c r="A25" s="56" t="s">
        <v>37</v>
      </c>
      <c r="B25" s="57"/>
      <c r="C25" s="38" t="s">
        <v>137</v>
      </c>
    </row>
    <row r="26" spans="1:3" ht="35" customHeight="1" x14ac:dyDescent="0.35">
      <c r="A26" s="56" t="s">
        <v>138</v>
      </c>
      <c r="B26" s="57"/>
      <c r="C26" s="39" t="s">
        <v>139</v>
      </c>
    </row>
    <row r="27" spans="1:3" x14ac:dyDescent="0.35">
      <c r="A27" s="30" t="s">
        <v>38</v>
      </c>
      <c r="B27" s="12"/>
      <c r="C27" s="17" t="s">
        <v>140</v>
      </c>
    </row>
    <row r="28" spans="1:3" x14ac:dyDescent="0.35">
      <c r="A28" s="44" t="s">
        <v>39</v>
      </c>
      <c r="B28" s="45"/>
      <c r="C28" s="17" t="s">
        <v>135</v>
      </c>
    </row>
    <row r="29" spans="1:3" ht="29" customHeight="1" x14ac:dyDescent="0.35">
      <c r="A29" s="56" t="s">
        <v>40</v>
      </c>
      <c r="B29" s="57"/>
      <c r="C29" s="29" t="s">
        <v>141</v>
      </c>
    </row>
    <row r="30" spans="1:3" x14ac:dyDescent="0.35">
      <c r="A30" s="44" t="s">
        <v>41</v>
      </c>
      <c r="B30" s="45"/>
      <c r="C30" s="17" t="s">
        <v>135</v>
      </c>
    </row>
    <row r="31" spans="1:3" x14ac:dyDescent="0.35">
      <c r="A31" s="60" t="s">
        <v>42</v>
      </c>
      <c r="B31" s="61"/>
      <c r="C31" s="17" t="s">
        <v>135</v>
      </c>
    </row>
    <row r="32" spans="1:3" x14ac:dyDescent="0.35">
      <c r="A32" s="62" t="s">
        <v>43</v>
      </c>
      <c r="B32" s="62"/>
      <c r="C32" s="62"/>
    </row>
    <row r="33" spans="1:3" x14ac:dyDescent="0.35">
      <c r="A33" s="59" t="s">
        <v>44</v>
      </c>
      <c r="B33" s="59"/>
      <c r="C33" s="17" t="s">
        <v>135</v>
      </c>
    </row>
    <row r="34" spans="1:3" x14ac:dyDescent="0.35">
      <c r="A34" s="59" t="s">
        <v>45</v>
      </c>
      <c r="B34" s="59"/>
      <c r="C34" s="17" t="s">
        <v>135</v>
      </c>
    </row>
    <row r="35" spans="1:3" x14ac:dyDescent="0.35">
      <c r="A35" s="59" t="s">
        <v>46</v>
      </c>
      <c r="B35" s="59"/>
      <c r="C35" s="17" t="s">
        <v>135</v>
      </c>
    </row>
    <row r="36" spans="1:3" x14ac:dyDescent="0.35">
      <c r="A36" s="59" t="s">
        <v>47</v>
      </c>
      <c r="B36" s="59"/>
      <c r="C36" s="17" t="s">
        <v>135</v>
      </c>
    </row>
    <row r="37" spans="1:3" x14ac:dyDescent="0.35">
      <c r="A37" s="59" t="s">
        <v>48</v>
      </c>
      <c r="B37" s="59"/>
      <c r="C37" s="17" t="s">
        <v>135</v>
      </c>
    </row>
    <row r="38" spans="1:3" x14ac:dyDescent="0.35">
      <c r="A38" s="59" t="s">
        <v>49</v>
      </c>
      <c r="B38" s="59"/>
      <c r="C38" s="17" t="s">
        <v>135</v>
      </c>
    </row>
    <row r="39" spans="1:3" x14ac:dyDescent="0.35">
      <c r="A39" s="59" t="s">
        <v>50</v>
      </c>
      <c r="B39" s="59"/>
      <c r="C39" s="17" t="s">
        <v>135</v>
      </c>
    </row>
    <row r="40" spans="1:3" x14ac:dyDescent="0.35">
      <c r="A40" s="59" t="s">
        <v>51</v>
      </c>
      <c r="B40" s="59"/>
      <c r="C40" s="17" t="s">
        <v>135</v>
      </c>
    </row>
    <row r="41" spans="1:3" x14ac:dyDescent="0.35">
      <c r="A41" s="59" t="s">
        <v>52</v>
      </c>
      <c r="B41" s="59"/>
      <c r="C41" s="17" t="s">
        <v>135</v>
      </c>
    </row>
    <row r="42" spans="1:3" x14ac:dyDescent="0.35">
      <c r="A42" s="59" t="s">
        <v>53</v>
      </c>
      <c r="B42" s="59"/>
      <c r="C42" s="17" t="s">
        <v>135</v>
      </c>
    </row>
    <row r="43" spans="1:3" x14ac:dyDescent="0.35">
      <c r="A43" s="59" t="s">
        <v>54</v>
      </c>
      <c r="B43" s="59"/>
      <c r="C43" s="17" t="s">
        <v>135</v>
      </c>
    </row>
    <row r="44" spans="1:3" x14ac:dyDescent="0.35">
      <c r="A44" s="59" t="s">
        <v>55</v>
      </c>
      <c r="B44" s="59"/>
      <c r="C44" s="17" t="s">
        <v>135</v>
      </c>
    </row>
    <row r="45" spans="1:3" x14ac:dyDescent="0.35">
      <c r="A45" s="59" t="s">
        <v>56</v>
      </c>
      <c r="B45" s="59"/>
      <c r="C45" s="17" t="s">
        <v>135</v>
      </c>
    </row>
    <row r="46" spans="1:3" x14ac:dyDescent="0.35">
      <c r="A46" s="59" t="s">
        <v>57</v>
      </c>
      <c r="B46" s="59"/>
      <c r="C46" s="17" t="s">
        <v>135</v>
      </c>
    </row>
    <row r="47" spans="1:3" x14ac:dyDescent="0.35">
      <c r="A47" s="59" t="s">
        <v>58</v>
      </c>
      <c r="B47" s="59"/>
      <c r="C47" s="17" t="s">
        <v>135</v>
      </c>
    </row>
    <row r="48" spans="1:3" x14ac:dyDescent="0.35">
      <c r="A48" s="59" t="s">
        <v>59</v>
      </c>
      <c r="B48" s="59"/>
      <c r="C48" s="17" t="s">
        <v>135</v>
      </c>
    </row>
  </sheetData>
  <mergeCells count="43">
    <mergeCell ref="A26:B26"/>
    <mergeCell ref="B13:C13"/>
    <mergeCell ref="A1:C1"/>
    <mergeCell ref="B8:C8"/>
    <mergeCell ref="B9:C9"/>
    <mergeCell ref="B11:C11"/>
    <mergeCell ref="B12:C12"/>
    <mergeCell ref="B2:C2"/>
    <mergeCell ref="B4:C4"/>
    <mergeCell ref="B5:C5"/>
    <mergeCell ref="B6:C6"/>
    <mergeCell ref="B7:C7"/>
    <mergeCell ref="B14:C14"/>
    <mergeCell ref="A15:A19"/>
    <mergeCell ref="B15:C15"/>
    <mergeCell ref="B20:C20"/>
    <mergeCell ref="B21:C21"/>
    <mergeCell ref="B22:C22"/>
    <mergeCell ref="A23:C23"/>
    <mergeCell ref="A24:B24"/>
    <mergeCell ref="A43:B43"/>
    <mergeCell ref="A37:B37"/>
    <mergeCell ref="A32:C32"/>
    <mergeCell ref="A33:B33"/>
    <mergeCell ref="A34:B34"/>
    <mergeCell ref="A35:B35"/>
    <mergeCell ref="A36:B36"/>
    <mergeCell ref="B3:C3"/>
    <mergeCell ref="A46:B46"/>
    <mergeCell ref="A47:B47"/>
    <mergeCell ref="A48:B48"/>
    <mergeCell ref="A44:B44"/>
    <mergeCell ref="A28:B28"/>
    <mergeCell ref="A29:B29"/>
    <mergeCell ref="A30:B30"/>
    <mergeCell ref="A31:B31"/>
    <mergeCell ref="A45:B45"/>
    <mergeCell ref="A38:B38"/>
    <mergeCell ref="A39:B39"/>
    <mergeCell ref="A40:B40"/>
    <mergeCell ref="A41:B41"/>
    <mergeCell ref="A42:B42"/>
    <mergeCell ref="A25:B25"/>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Hoja2!$D$2:$D$3</xm:f>
          </x14:formula1>
          <xm:sqref>B21:C21</xm:sqref>
        </x14:dataValidation>
        <x14:dataValidation type="list" allowBlank="1" showInputMessage="1" showErrorMessage="1" xr:uid="{00000000-0002-0000-0200-000001000000}">
          <x14:formula1>
            <xm:f>Hoja2!$C$2:$C$4</xm:f>
          </x14:formula1>
          <xm:sqref>B15:C15</xm:sqref>
        </x14:dataValidation>
        <x14:dataValidation type="list" allowBlank="1" showInputMessage="1" showErrorMessage="1" xr:uid="{00000000-0002-0000-0200-000002000000}">
          <x14:formula1>
            <xm:f>Hoja2!$A$2:$A$5</xm:f>
          </x14:formula1>
          <xm:sqref>B11:C11</xm:sqref>
        </x14:dataValidation>
        <x14:dataValidation type="list" allowBlank="1" showInputMessage="1" showErrorMessage="1" xr:uid="{00000000-0002-0000-0200-000003000000}">
          <x14:formula1>
            <xm:f>Hoja2!$B$1:$B$2</xm:f>
          </x14:formula1>
          <xm:sqref>B22:C22 B13:C14 B20:C20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749992370372631"/>
  </sheetPr>
  <dimension ref="A1:XFC50"/>
  <sheetViews>
    <sheetView zoomScale="80" zoomScaleNormal="80" workbookViewId="0">
      <selection activeCell="B2" sqref="B2:C2"/>
    </sheetView>
  </sheetViews>
  <sheetFormatPr baseColWidth="10" defaultColWidth="0" defaultRowHeight="14.5" x14ac:dyDescent="0.35"/>
  <cols>
    <col min="1" max="1" width="41.81640625" style="24" customWidth="1"/>
    <col min="2" max="2" width="30.54296875" style="24" customWidth="1"/>
    <col min="3" max="3" width="76.1796875" style="24" customWidth="1"/>
    <col min="4" max="8" width="11.453125" hidden="1" customWidth="1"/>
    <col min="9" max="9" width="12" hidden="1" customWidth="1"/>
    <col min="10" max="10" width="11.453125" hidden="1"/>
    <col min="11" max="11" width="5" hidden="1"/>
    <col min="12" max="16383" width="11.453125" hidden="1"/>
    <col min="16384" max="16384" width="6.81640625" hidden="1"/>
  </cols>
  <sheetData>
    <row r="1" spans="1:6" ht="18.5" x14ac:dyDescent="0.35">
      <c r="A1" s="69" t="s">
        <v>60</v>
      </c>
      <c r="B1" s="69"/>
      <c r="C1" s="69"/>
    </row>
    <row r="2" spans="1:6" x14ac:dyDescent="0.35">
      <c r="A2" s="20" t="s">
        <v>21</v>
      </c>
      <c r="B2" s="70" t="str">
        <f>'GENERALES NOTA 321'!B2:C2</f>
        <v>SINIESTRO 149007775 - APLICATIVO 214709</v>
      </c>
      <c r="C2" s="71"/>
    </row>
    <row r="3" spans="1:6" x14ac:dyDescent="0.35">
      <c r="A3" s="21" t="s">
        <v>5</v>
      </c>
      <c r="B3" s="72" t="str">
        <f>'GENERALES NOTA 322'!B2:C2</f>
        <v>022-2020-0810</v>
      </c>
      <c r="C3" s="73"/>
    </row>
    <row r="4" spans="1:6" s="2" customFormat="1" x14ac:dyDescent="0.35">
      <c r="A4" s="22" t="s">
        <v>6</v>
      </c>
      <c r="B4" s="74" t="str">
        <f>'GENERALES NOTA 322'!B3:C3</f>
        <v>CONTRALORÍA MUNICIPAL DE VILLAVICENCIO</v>
      </c>
      <c r="C4" s="74"/>
    </row>
    <row r="5" spans="1:6" s="2" customFormat="1" x14ac:dyDescent="0.35">
      <c r="A5" s="22" t="s">
        <v>9</v>
      </c>
      <c r="B5" s="70" t="str">
        <f>'GENERALES NOTA 321'!B5:C5</f>
        <v>Municipio de Villavicencio-Institución Educativa INEM Luis López Mesa</v>
      </c>
      <c r="C5" s="71"/>
    </row>
    <row r="6" spans="1:6" s="2" customFormat="1" x14ac:dyDescent="0.35">
      <c r="A6" s="5" t="s">
        <v>61</v>
      </c>
      <c r="B6" s="75">
        <f>'GENERALES NOTA 321'!B10:C10</f>
        <v>10000000</v>
      </c>
      <c r="C6" s="76"/>
    </row>
    <row r="7" spans="1:6" s="2" customFormat="1" x14ac:dyDescent="0.35">
      <c r="A7" s="5" t="s">
        <v>10</v>
      </c>
      <c r="B7" s="68">
        <f>'GENERALES NOTA 322'!B7:C7</f>
        <v>74358580</v>
      </c>
      <c r="C7" s="68"/>
    </row>
    <row r="8" spans="1:6" s="2" customFormat="1" x14ac:dyDescent="0.35">
      <c r="A8" s="22" t="s">
        <v>11</v>
      </c>
      <c r="B8" s="74" t="str">
        <f>'GENERALES NOTA 322'!B8:C8</f>
        <v>Allianz Seguros S.A. y Mapfre Seguros Generales de Colombia S.A.</v>
      </c>
      <c r="C8" s="74"/>
    </row>
    <row r="9" spans="1:6" ht="23.25" customHeight="1" x14ac:dyDescent="0.35">
      <c r="A9" s="23" t="s">
        <v>62</v>
      </c>
      <c r="B9" s="72" t="s">
        <v>63</v>
      </c>
      <c r="C9" s="73"/>
    </row>
    <row r="10" spans="1:6" ht="58" x14ac:dyDescent="0.35">
      <c r="A10" s="22" t="s">
        <v>64</v>
      </c>
      <c r="B10" s="78"/>
      <c r="C10" s="79"/>
      <c r="E10" t="s">
        <v>65</v>
      </c>
      <c r="F10" s="11">
        <v>0.7</v>
      </c>
    </row>
    <row r="11" spans="1:6" x14ac:dyDescent="0.35">
      <c r="A11" s="27" t="s">
        <v>66</v>
      </c>
      <c r="B11" s="80">
        <f>(B12-B14)*B13</f>
        <v>10000000</v>
      </c>
      <c r="C11" s="81"/>
      <c r="E11" t="s">
        <v>63</v>
      </c>
      <c r="F11" s="11">
        <v>0.3</v>
      </c>
    </row>
    <row r="12" spans="1:6" x14ac:dyDescent="0.35">
      <c r="A12" s="10" t="s">
        <v>67</v>
      </c>
      <c r="B12" s="84">
        <f>MIN(B6,B7)</f>
        <v>10000000</v>
      </c>
      <c r="C12" s="85"/>
      <c r="F12" s="11"/>
    </row>
    <row r="13" spans="1:6" x14ac:dyDescent="0.35">
      <c r="A13" s="23" t="s">
        <v>29</v>
      </c>
      <c r="B13" s="86">
        <v>1</v>
      </c>
      <c r="C13" s="86"/>
      <c r="F13" s="11"/>
    </row>
    <row r="14" spans="1:6" x14ac:dyDescent="0.35">
      <c r="A14" s="23" t="s">
        <v>68</v>
      </c>
      <c r="B14" s="87">
        <v>0</v>
      </c>
      <c r="C14" s="88"/>
      <c r="F14" s="11"/>
    </row>
    <row r="15" spans="1:6" x14ac:dyDescent="0.35">
      <c r="A15" s="26" t="s">
        <v>69</v>
      </c>
      <c r="B15" s="82">
        <f>IFERROR(B11*(VLOOKUP(B9,E10:F15,2,0)),16666)</f>
        <v>3000000</v>
      </c>
      <c r="C15" s="83"/>
    </row>
    <row r="16" spans="1:6" ht="180" customHeight="1" x14ac:dyDescent="0.35">
      <c r="A16" s="22" t="s">
        <v>70</v>
      </c>
      <c r="B16" s="72"/>
      <c r="C16" s="73"/>
    </row>
    <row r="17" spans="1:3" ht="87" x14ac:dyDescent="0.35">
      <c r="A17" s="22" t="s">
        <v>71</v>
      </c>
      <c r="B17" s="77"/>
      <c r="C17" s="77"/>
    </row>
    <row r="19" spans="1:3" x14ac:dyDescent="0.35">
      <c r="B19" s="25"/>
      <c r="C19" s="25"/>
    </row>
    <row r="20" spans="1:3" x14ac:dyDescent="0.35">
      <c r="B20" s="25"/>
      <c r="C20" s="25"/>
    </row>
    <row r="21" spans="1:3" x14ac:dyDescent="0.35">
      <c r="B21" s="25"/>
      <c r="C21" s="25"/>
    </row>
    <row r="22" spans="1:3" x14ac:dyDescent="0.35">
      <c r="B22" s="25"/>
      <c r="C22" s="25"/>
    </row>
    <row r="23" spans="1:3" x14ac:dyDescent="0.35">
      <c r="B23" s="25"/>
      <c r="C23" s="25"/>
    </row>
    <row r="24" spans="1:3" x14ac:dyDescent="0.35">
      <c r="B24" s="25"/>
      <c r="C24" s="25"/>
    </row>
    <row r="25" spans="1:3" x14ac:dyDescent="0.35">
      <c r="B25" s="25"/>
      <c r="C25" s="25"/>
    </row>
    <row r="26" spans="1:3" x14ac:dyDescent="0.35">
      <c r="B26" s="25"/>
      <c r="C26" s="25"/>
    </row>
    <row r="27" spans="1:3" x14ac:dyDescent="0.35">
      <c r="B27" s="25"/>
      <c r="C27" s="25"/>
    </row>
    <row r="28" spans="1:3" x14ac:dyDescent="0.35">
      <c r="B28" s="25"/>
      <c r="C28" s="25"/>
    </row>
    <row r="29" spans="1:3" x14ac:dyDescent="0.35">
      <c r="B29" s="25"/>
      <c r="C29" s="25"/>
    </row>
    <row r="30" spans="1:3" x14ac:dyDescent="0.35">
      <c r="B30" s="25"/>
      <c r="C30" s="25"/>
    </row>
    <row r="31" spans="1:3" x14ac:dyDescent="0.35">
      <c r="B31" s="25"/>
      <c r="C31" s="25"/>
    </row>
    <row r="32" spans="1:3" x14ac:dyDescent="0.35">
      <c r="B32" s="25"/>
      <c r="C32" s="25"/>
    </row>
    <row r="33" spans="2:3" x14ac:dyDescent="0.35">
      <c r="B33" s="25"/>
      <c r="C33" s="25"/>
    </row>
    <row r="34" spans="2:3" x14ac:dyDescent="0.35">
      <c r="B34" s="25"/>
      <c r="C34" s="25"/>
    </row>
    <row r="35" spans="2:3" x14ac:dyDescent="0.35">
      <c r="B35" s="25"/>
      <c r="C35" s="25"/>
    </row>
    <row r="36" spans="2:3" x14ac:dyDescent="0.35">
      <c r="B36" s="25"/>
      <c r="C36" s="25"/>
    </row>
    <row r="37" spans="2:3" x14ac:dyDescent="0.35">
      <c r="B37" s="25"/>
      <c r="C37" s="25"/>
    </row>
    <row r="38" spans="2:3" x14ac:dyDescent="0.35">
      <c r="B38" s="25"/>
      <c r="C38" s="25"/>
    </row>
    <row r="39" spans="2:3" x14ac:dyDescent="0.35">
      <c r="B39" s="25"/>
      <c r="C39" s="25"/>
    </row>
    <row r="40" spans="2:3" x14ac:dyDescent="0.35">
      <c r="B40" s="25"/>
      <c r="C40" s="25"/>
    </row>
    <row r="41" spans="2:3" x14ac:dyDescent="0.35">
      <c r="B41" s="25"/>
      <c r="C41" s="25"/>
    </row>
    <row r="42" spans="2:3" x14ac:dyDescent="0.35">
      <c r="B42" s="25"/>
      <c r="C42" s="25"/>
    </row>
    <row r="43" spans="2:3" x14ac:dyDescent="0.35">
      <c r="B43" s="25"/>
      <c r="C43" s="25"/>
    </row>
    <row r="44" spans="2:3" x14ac:dyDescent="0.35">
      <c r="B44" s="25"/>
      <c r="C44" s="25"/>
    </row>
    <row r="45" spans="2:3" x14ac:dyDescent="0.35">
      <c r="B45" s="25"/>
      <c r="C45" s="25"/>
    </row>
    <row r="46" spans="2:3" x14ac:dyDescent="0.35">
      <c r="B46" s="25"/>
      <c r="C46" s="25"/>
    </row>
    <row r="47" spans="2:3" x14ac:dyDescent="0.35">
      <c r="B47" s="25"/>
      <c r="C47" s="25"/>
    </row>
    <row r="48" spans="2:3" x14ac:dyDescent="0.35">
      <c r="B48" s="25"/>
      <c r="C48" s="25"/>
    </row>
    <row r="49" spans="2:3" x14ac:dyDescent="0.35">
      <c r="B49" s="25"/>
      <c r="C49" s="25"/>
    </row>
    <row r="50" spans="2:3" x14ac:dyDescent="0.35">
      <c r="B50" s="25"/>
      <c r="C50" s="25"/>
    </row>
  </sheetData>
  <sheetProtection selectLockedCells="1"/>
  <mergeCells count="17">
    <mergeCell ref="B17:C17"/>
    <mergeCell ref="B8:C8"/>
    <mergeCell ref="B9:C9"/>
    <mergeCell ref="B10:C10"/>
    <mergeCell ref="B11:C11"/>
    <mergeCell ref="B15:C15"/>
    <mergeCell ref="B16:C16"/>
    <mergeCell ref="B12:C12"/>
    <mergeCell ref="B13:C13"/>
    <mergeCell ref="B14:C14"/>
    <mergeCell ref="B7:C7"/>
    <mergeCell ref="A1:C1"/>
    <mergeCell ref="B2:C2"/>
    <mergeCell ref="B3:C3"/>
    <mergeCell ref="B4:C4"/>
    <mergeCell ref="B5:C5"/>
    <mergeCell ref="B6:C6"/>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0000000}">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749992370372631"/>
  </sheetPr>
  <dimension ref="A1:XFC50"/>
  <sheetViews>
    <sheetView zoomScale="70" zoomScaleNormal="70" workbookViewId="0">
      <selection activeCell="C43" sqref="C43"/>
    </sheetView>
  </sheetViews>
  <sheetFormatPr baseColWidth="10" defaultColWidth="0" defaultRowHeight="14.5" x14ac:dyDescent="0.35"/>
  <cols>
    <col min="1" max="1" width="41.81640625" style="24" customWidth="1"/>
    <col min="2" max="2" width="30.54296875" style="24" customWidth="1"/>
    <col min="3" max="3" width="76.1796875" style="24" customWidth="1"/>
    <col min="4" max="8" width="11.453125" hidden="1" customWidth="1"/>
    <col min="9" max="9" width="12" hidden="1" customWidth="1"/>
    <col min="10" max="10" width="11.453125" hidden="1"/>
    <col min="11" max="11" width="5" hidden="1"/>
    <col min="12" max="16383" width="11.453125" hidden="1"/>
    <col min="16384" max="16384" width="6.81640625" hidden="1"/>
  </cols>
  <sheetData>
    <row r="1" spans="1:6" ht="18.5" x14ac:dyDescent="0.35">
      <c r="A1" s="69" t="s">
        <v>60</v>
      </c>
      <c r="B1" s="69"/>
      <c r="C1" s="69"/>
    </row>
    <row r="2" spans="1:6" x14ac:dyDescent="0.35">
      <c r="A2" s="20" t="s">
        <v>21</v>
      </c>
      <c r="B2" s="70" t="str">
        <f>'GENERALES NOTA 321'!B2:C2</f>
        <v>SINIESTRO 149007775 - APLICATIVO 214709</v>
      </c>
      <c r="C2" s="71"/>
    </row>
    <row r="3" spans="1:6" x14ac:dyDescent="0.35">
      <c r="A3" s="21" t="s">
        <v>5</v>
      </c>
      <c r="B3" s="72" t="str">
        <f>'GENERALES NOTA 322'!B2:C2</f>
        <v>022-2020-0810</v>
      </c>
      <c r="C3" s="73"/>
    </row>
    <row r="4" spans="1:6" s="2" customFormat="1" x14ac:dyDescent="0.35">
      <c r="A4" s="22" t="s">
        <v>6</v>
      </c>
      <c r="B4" s="74" t="str">
        <f>'GENERALES NOTA 322'!B3:C3</f>
        <v>CONTRALORÍA MUNICIPAL DE VILLAVICENCIO</v>
      </c>
      <c r="C4" s="74"/>
    </row>
    <row r="5" spans="1:6" s="2" customFormat="1" x14ac:dyDescent="0.35">
      <c r="A5" s="22" t="s">
        <v>9</v>
      </c>
      <c r="B5" s="70" t="str">
        <f>'GENERALES NOTA 321'!B5:C5</f>
        <v>Municipio de Villavicencio-Institución Educativa INEM Luis López Mesa</v>
      </c>
      <c r="C5" s="71"/>
    </row>
    <row r="6" spans="1:6" s="2" customFormat="1" x14ac:dyDescent="0.35">
      <c r="A6" s="5" t="s">
        <v>61</v>
      </c>
      <c r="B6" s="75">
        <f>'GENERALES NOTA 321'!B10:C10</f>
        <v>10000000</v>
      </c>
      <c r="C6" s="76"/>
    </row>
    <row r="7" spans="1:6" s="2" customFormat="1" x14ac:dyDescent="0.35">
      <c r="A7" s="5" t="s">
        <v>10</v>
      </c>
      <c r="B7" s="68">
        <f>'GENERALES NOTA 322'!B7:C7</f>
        <v>74358580</v>
      </c>
      <c r="C7" s="68"/>
    </row>
    <row r="8" spans="1:6" s="2" customFormat="1" x14ac:dyDescent="0.35">
      <c r="A8" s="22" t="s">
        <v>11</v>
      </c>
      <c r="B8" s="74" t="str">
        <f>'GENERALES NOTA 322'!B8:C8</f>
        <v>Allianz Seguros S.A. y Mapfre Seguros Generales de Colombia S.A.</v>
      </c>
      <c r="C8" s="74"/>
    </row>
    <row r="9" spans="1:6" ht="23.25" customHeight="1" x14ac:dyDescent="0.35">
      <c r="A9" s="23" t="s">
        <v>62</v>
      </c>
      <c r="B9" s="72" t="s">
        <v>72</v>
      </c>
      <c r="C9" s="73"/>
    </row>
    <row r="10" spans="1:6" ht="58" x14ac:dyDescent="0.35">
      <c r="A10" s="22" t="s">
        <v>64</v>
      </c>
      <c r="B10" s="78"/>
      <c r="C10" s="79"/>
      <c r="E10" t="s">
        <v>65</v>
      </c>
      <c r="F10" s="11">
        <v>0.7</v>
      </c>
    </row>
    <row r="11" spans="1:6" x14ac:dyDescent="0.35">
      <c r="A11" s="27" t="s">
        <v>66</v>
      </c>
      <c r="B11" s="80">
        <f>(B12-B14)*B13</f>
        <v>10000000</v>
      </c>
      <c r="C11" s="81"/>
      <c r="E11" t="s">
        <v>63</v>
      </c>
      <c r="F11" s="11">
        <v>0.3</v>
      </c>
    </row>
    <row r="12" spans="1:6" x14ac:dyDescent="0.35">
      <c r="A12" s="10" t="s">
        <v>67</v>
      </c>
      <c r="B12" s="84">
        <f>MIN(B6,B7)</f>
        <v>10000000</v>
      </c>
      <c r="C12" s="85"/>
      <c r="F12" s="11"/>
    </row>
    <row r="13" spans="1:6" x14ac:dyDescent="0.35">
      <c r="A13" s="23" t="s">
        <v>29</v>
      </c>
      <c r="B13" s="86">
        <v>1</v>
      </c>
      <c r="C13" s="86"/>
      <c r="F13" s="11"/>
    </row>
    <row r="14" spans="1:6" x14ac:dyDescent="0.35">
      <c r="A14" s="23" t="s">
        <v>68</v>
      </c>
      <c r="B14" s="87">
        <v>0</v>
      </c>
      <c r="C14" s="87"/>
      <c r="F14" s="11"/>
    </row>
    <row r="15" spans="1:6" x14ac:dyDescent="0.35">
      <c r="A15" s="26" t="s">
        <v>69</v>
      </c>
      <c r="B15" s="82">
        <f>IFERROR(B11*(VLOOKUP(B9,E10:F15,2,0)),16666)</f>
        <v>16666</v>
      </c>
      <c r="C15" s="83"/>
    </row>
    <row r="16" spans="1:6" ht="180" customHeight="1" x14ac:dyDescent="0.35">
      <c r="A16" s="22" t="s">
        <v>70</v>
      </c>
      <c r="B16" s="72"/>
      <c r="C16" s="73"/>
    </row>
    <row r="17" spans="1:3" ht="87" x14ac:dyDescent="0.35">
      <c r="A17" s="22" t="s">
        <v>71</v>
      </c>
      <c r="B17" s="77"/>
      <c r="C17" s="77"/>
    </row>
    <row r="19" spans="1:3" x14ac:dyDescent="0.35">
      <c r="B19" s="25"/>
      <c r="C19" s="25"/>
    </row>
    <row r="20" spans="1:3" x14ac:dyDescent="0.35">
      <c r="B20" s="25"/>
      <c r="C20" s="25"/>
    </row>
    <row r="21" spans="1:3" x14ac:dyDescent="0.35">
      <c r="B21" s="25"/>
      <c r="C21" s="25"/>
    </row>
    <row r="22" spans="1:3" x14ac:dyDescent="0.35">
      <c r="B22" s="25"/>
      <c r="C22" s="25"/>
    </row>
    <row r="23" spans="1:3" x14ac:dyDescent="0.35">
      <c r="B23" s="25"/>
      <c r="C23" s="25"/>
    </row>
    <row r="24" spans="1:3" x14ac:dyDescent="0.35">
      <c r="B24" s="25"/>
      <c r="C24" s="25"/>
    </row>
    <row r="25" spans="1:3" x14ac:dyDescent="0.35">
      <c r="B25" s="25"/>
      <c r="C25" s="25"/>
    </row>
    <row r="26" spans="1:3" x14ac:dyDescent="0.35">
      <c r="B26" s="25"/>
      <c r="C26" s="25"/>
    </row>
    <row r="27" spans="1:3" x14ac:dyDescent="0.35">
      <c r="B27" s="25"/>
      <c r="C27" s="25"/>
    </row>
    <row r="28" spans="1:3" x14ac:dyDescent="0.35">
      <c r="B28" s="25"/>
      <c r="C28" s="25"/>
    </row>
    <row r="29" spans="1:3" x14ac:dyDescent="0.35">
      <c r="B29" s="25"/>
      <c r="C29" s="25"/>
    </row>
    <row r="30" spans="1:3" x14ac:dyDescent="0.35">
      <c r="B30" s="25"/>
      <c r="C30" s="25"/>
    </row>
    <row r="31" spans="1:3" x14ac:dyDescent="0.35">
      <c r="B31" s="25"/>
      <c r="C31" s="25"/>
    </row>
    <row r="32" spans="1:3" x14ac:dyDescent="0.35">
      <c r="B32" s="25"/>
      <c r="C32" s="25"/>
    </row>
    <row r="33" spans="2:3" x14ac:dyDescent="0.35">
      <c r="B33" s="25"/>
      <c r="C33" s="25"/>
    </row>
    <row r="34" spans="2:3" x14ac:dyDescent="0.35">
      <c r="B34" s="25"/>
      <c r="C34" s="25"/>
    </row>
    <row r="35" spans="2:3" x14ac:dyDescent="0.35">
      <c r="B35" s="25"/>
      <c r="C35" s="25"/>
    </row>
    <row r="36" spans="2:3" x14ac:dyDescent="0.35">
      <c r="B36" s="25"/>
      <c r="C36" s="25"/>
    </row>
    <row r="37" spans="2:3" x14ac:dyDescent="0.35">
      <c r="B37" s="25"/>
      <c r="C37" s="25"/>
    </row>
    <row r="38" spans="2:3" x14ac:dyDescent="0.35">
      <c r="B38" s="25"/>
      <c r="C38" s="25"/>
    </row>
    <row r="39" spans="2:3" x14ac:dyDescent="0.35">
      <c r="B39" s="25"/>
      <c r="C39" s="25"/>
    </row>
    <row r="40" spans="2:3" x14ac:dyDescent="0.35">
      <c r="B40" s="25"/>
      <c r="C40" s="25"/>
    </row>
    <row r="41" spans="2:3" x14ac:dyDescent="0.35">
      <c r="B41" s="25"/>
      <c r="C41" s="25"/>
    </row>
    <row r="42" spans="2:3" x14ac:dyDescent="0.35">
      <c r="B42" s="25"/>
      <c r="C42" s="25"/>
    </row>
    <row r="43" spans="2:3" x14ac:dyDescent="0.35">
      <c r="B43" s="25"/>
      <c r="C43" s="25"/>
    </row>
    <row r="44" spans="2:3" x14ac:dyDescent="0.35">
      <c r="B44" s="25"/>
      <c r="C44" s="25"/>
    </row>
    <row r="45" spans="2:3" x14ac:dyDescent="0.35">
      <c r="B45" s="25"/>
      <c r="C45" s="25"/>
    </row>
    <row r="46" spans="2:3" x14ac:dyDescent="0.35">
      <c r="B46" s="25"/>
      <c r="C46" s="25"/>
    </row>
    <row r="47" spans="2:3" x14ac:dyDescent="0.35">
      <c r="B47" s="25"/>
      <c r="C47" s="25"/>
    </row>
    <row r="48" spans="2:3" x14ac:dyDescent="0.35">
      <c r="B48" s="25"/>
      <c r="C48" s="25"/>
    </row>
    <row r="49" spans="2:3" x14ac:dyDescent="0.35">
      <c r="B49" s="25"/>
      <c r="C49" s="25"/>
    </row>
    <row r="50" spans="2:3" x14ac:dyDescent="0.35">
      <c r="B50" s="25"/>
      <c r="C50" s="25"/>
    </row>
  </sheetData>
  <sheetProtection algorithmName="SHA-512" hashValue="jGxudA+mKk18RYgjXAOr4JQiuer9e9B4pHZU23yUbQDiGcmaRS+yI5IySby9C1nZ3ATh8e24yKN7yBiTfF4fNw==" saltValue="D/2xMyrndHN09NCUBHa++Q==" spinCount="100000" sheet="1" objects="1" scenarios="1" selectLockedCells="1"/>
  <mergeCells count="17">
    <mergeCell ref="B12:C12"/>
    <mergeCell ref="A1:C1"/>
    <mergeCell ref="B2:C2"/>
    <mergeCell ref="B3:C3"/>
    <mergeCell ref="B4:C4"/>
    <mergeCell ref="B5:C5"/>
    <mergeCell ref="B6:C6"/>
    <mergeCell ref="B7:C7"/>
    <mergeCell ref="B8:C8"/>
    <mergeCell ref="B9:C9"/>
    <mergeCell ref="B10:C10"/>
    <mergeCell ref="B11:C11"/>
    <mergeCell ref="B13:C13"/>
    <mergeCell ref="B14:C14"/>
    <mergeCell ref="B15:C15"/>
    <mergeCell ref="B16:C16"/>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749992370372631"/>
  </sheetPr>
  <dimension ref="A1:XFC13"/>
  <sheetViews>
    <sheetView workbookViewId="0">
      <selection activeCell="B11" sqref="B11:C11"/>
    </sheetView>
  </sheetViews>
  <sheetFormatPr baseColWidth="10" defaultColWidth="11.453125" defaultRowHeight="14.5" x14ac:dyDescent="0.35"/>
  <cols>
    <col min="1" max="1" width="35.54296875" customWidth="1"/>
    <col min="2" max="2" width="31.81640625" customWidth="1"/>
    <col min="3" max="3" width="63.1796875" customWidth="1"/>
    <col min="4" max="16383" width="0" hidden="1" customWidth="1"/>
    <col min="16384" max="16384" width="0.81640625" hidden="1" customWidth="1"/>
  </cols>
  <sheetData>
    <row r="1" spans="1:3" ht="18.5" x14ac:dyDescent="0.35">
      <c r="A1" s="64" t="s">
        <v>73</v>
      </c>
      <c r="B1" s="64"/>
      <c r="C1" s="64"/>
    </row>
    <row r="2" spans="1:3" x14ac:dyDescent="0.35">
      <c r="A2" s="9" t="s">
        <v>21</v>
      </c>
      <c r="B2" s="44" t="str">
        <f>'GENERALES NOTA 321'!B2:C2</f>
        <v>SINIESTRO 149007775 - APLICATIVO 214709</v>
      </c>
      <c r="C2" s="45"/>
    </row>
    <row r="3" spans="1:3" x14ac:dyDescent="0.35">
      <c r="A3" s="19" t="s">
        <v>5</v>
      </c>
      <c r="B3" s="44" t="str">
        <f>'GENERALES NOTA 322'!B2:C2</f>
        <v>022-2020-0810</v>
      </c>
      <c r="C3" s="45"/>
    </row>
    <row r="4" spans="1:3" s="2" customFormat="1" x14ac:dyDescent="0.35">
      <c r="A4" s="5" t="s">
        <v>6</v>
      </c>
      <c r="B4" s="46" t="str">
        <f>'GENERALES NOTA 322'!B3:C3</f>
        <v>CONTRALORÍA MUNICIPAL DE VILLAVICENCIO</v>
      </c>
      <c r="C4" s="46"/>
    </row>
    <row r="5" spans="1:3" s="2" customFormat="1" x14ac:dyDescent="0.35">
      <c r="A5" s="5" t="s">
        <v>9</v>
      </c>
      <c r="B5" s="44" t="str">
        <f>'IMPUTACIÓN- GENERALES NOTA 324 '!B5:C5</f>
        <v>Municipio de Villavicencio-Institución Educativa INEM Luis López Mesa</v>
      </c>
      <c r="C5" s="45"/>
    </row>
    <row r="6" spans="1:3" s="2" customFormat="1" x14ac:dyDescent="0.35">
      <c r="A6" s="5" t="s">
        <v>10</v>
      </c>
      <c r="B6" s="46">
        <f>'GENERALES NOTA 322'!B7:C7</f>
        <v>74358580</v>
      </c>
      <c r="C6" s="46"/>
    </row>
    <row r="7" spans="1:3" s="2" customFormat="1" x14ac:dyDescent="0.35">
      <c r="A7" s="5" t="s">
        <v>11</v>
      </c>
      <c r="B7" s="46" t="str">
        <f>'GENERALES NOTA 322'!B8:C8</f>
        <v>Allianz Seguros S.A. y Mapfre Seguros Generales de Colombia S.A.</v>
      </c>
      <c r="C7" s="46"/>
    </row>
    <row r="8" spans="1:3" x14ac:dyDescent="0.35">
      <c r="A8" s="10" t="s">
        <v>62</v>
      </c>
      <c r="B8" s="52"/>
      <c r="C8" s="53"/>
    </row>
    <row r="9" spans="1:3" x14ac:dyDescent="0.35">
      <c r="A9" s="10" t="s">
        <v>66</v>
      </c>
      <c r="B9" s="89"/>
      <c r="C9" s="89"/>
    </row>
    <row r="10" spans="1:3" x14ac:dyDescent="0.35">
      <c r="A10" s="10" t="s">
        <v>74</v>
      </c>
      <c r="B10" s="89"/>
      <c r="C10" s="89"/>
    </row>
    <row r="11" spans="1:3" ht="43.5" x14ac:dyDescent="0.35">
      <c r="A11" s="5" t="s">
        <v>75</v>
      </c>
      <c r="B11" s="46"/>
      <c r="C11" s="46"/>
    </row>
    <row r="12" spans="1:3" ht="43.5" x14ac:dyDescent="0.35">
      <c r="A12" s="5" t="s">
        <v>76</v>
      </c>
      <c r="B12" s="46"/>
      <c r="C12" s="46"/>
    </row>
    <row r="13" spans="1:3" x14ac:dyDescent="0.35">
      <c r="A13" s="5" t="s">
        <v>77</v>
      </c>
      <c r="B13" s="8"/>
      <c r="C13" s="8"/>
    </row>
  </sheetData>
  <mergeCells count="12">
    <mergeCell ref="B12:C12"/>
    <mergeCell ref="B2:C2"/>
    <mergeCell ref="B4:C4"/>
    <mergeCell ref="B5:C5"/>
    <mergeCell ref="B6:C6"/>
    <mergeCell ref="B7:C7"/>
    <mergeCell ref="A1:C1"/>
    <mergeCell ref="B8:C8"/>
    <mergeCell ref="B9:C9"/>
    <mergeCell ref="B10:C10"/>
    <mergeCell ref="B11:C11"/>
    <mergeCell ref="B3:C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N10"/>
  <sheetViews>
    <sheetView workbookViewId="0">
      <selection activeCell="C14" sqref="C14"/>
    </sheetView>
  </sheetViews>
  <sheetFormatPr baseColWidth="10" defaultColWidth="11.453125" defaultRowHeight="15" customHeight="1" x14ac:dyDescent="0.35"/>
  <cols>
    <col min="2" max="2" width="34" bestFit="1" customWidth="1"/>
    <col min="3" max="3" width="51.7265625" customWidth="1"/>
    <col min="9" max="9" width="0" hidden="1" customWidth="1"/>
    <col min="14" max="14" width="0" hidden="1" customWidth="1"/>
  </cols>
  <sheetData>
    <row r="1" spans="2:14" ht="15" customHeight="1" thickBot="1" x14ac:dyDescent="0.4"/>
    <row r="2" spans="2:14" ht="15" customHeight="1" thickTop="1" thickBot="1" x14ac:dyDescent="0.4">
      <c r="B2" s="90"/>
      <c r="C2" s="90"/>
      <c r="I2" t="s">
        <v>78</v>
      </c>
      <c r="N2" t="s">
        <v>72</v>
      </c>
    </row>
    <row r="3" spans="2:14" ht="15" customHeight="1" thickTop="1" thickBot="1" x14ac:dyDescent="0.4">
      <c r="B3" s="90" t="s">
        <v>79</v>
      </c>
      <c r="C3" s="90"/>
      <c r="I3" t="s">
        <v>63</v>
      </c>
      <c r="N3" t="s">
        <v>63</v>
      </c>
    </row>
    <row r="4" spans="2:14" ht="15" customHeight="1" thickTop="1" thickBot="1" x14ac:dyDescent="0.4">
      <c r="B4" s="13" t="s">
        <v>80</v>
      </c>
      <c r="C4" s="14"/>
      <c r="I4" t="s">
        <v>81</v>
      </c>
      <c r="N4" t="s">
        <v>65</v>
      </c>
    </row>
    <row r="5" spans="2:14" ht="15" customHeight="1" thickTop="1" thickBot="1" x14ac:dyDescent="0.4">
      <c r="B5" s="13" t="s">
        <v>82</v>
      </c>
      <c r="C5" s="14"/>
    </row>
    <row r="6" spans="2:14" ht="15" customHeight="1" thickTop="1" thickBot="1" x14ac:dyDescent="0.4">
      <c r="B6" s="13" t="s">
        <v>83</v>
      </c>
      <c r="C6" s="14"/>
    </row>
    <row r="7" spans="2:14" ht="44.5" thickTop="1" thickBot="1" x14ac:dyDescent="0.4">
      <c r="B7" s="13" t="s">
        <v>84</v>
      </c>
      <c r="C7" s="15"/>
    </row>
    <row r="8" spans="2:14" ht="30" thickTop="1" thickBot="1" x14ac:dyDescent="0.4">
      <c r="B8" s="13" t="s">
        <v>85</v>
      </c>
      <c r="C8" s="14"/>
    </row>
    <row r="9" spans="2:14" ht="44.5" thickTop="1" thickBot="1" x14ac:dyDescent="0.4">
      <c r="B9" s="13" t="s">
        <v>86</v>
      </c>
      <c r="C9" s="16"/>
    </row>
    <row r="10" spans="2:14" ht="15" customHeight="1" thickTop="1" x14ac:dyDescent="0.35"/>
  </sheetData>
  <mergeCells count="2">
    <mergeCell ref="B2:C2"/>
    <mergeCell ref="B3:C3"/>
  </mergeCells>
  <dataValidations count="2">
    <dataValidation type="textLength" allowBlank="1" showInputMessage="1" showErrorMessage="1" sqref="C9" xr:uid="{00000000-0002-0000-0600-000000000000}">
      <formula1>1</formula1>
      <formula2>500</formula2>
    </dataValidation>
    <dataValidation type="list" allowBlank="1" showInputMessage="1" showErrorMessage="1" sqref="C8" xr:uid="{00000000-0002-0000-0600-000001000000}">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8"/>
  <sheetViews>
    <sheetView topLeftCell="G1" workbookViewId="0">
      <selection activeCell="I7" sqref="I7"/>
    </sheetView>
  </sheetViews>
  <sheetFormatPr baseColWidth="10" defaultColWidth="11.54296875" defaultRowHeight="14.5" x14ac:dyDescent="0.35"/>
  <cols>
    <col min="4" max="4" width="20.1796875" bestFit="1" customWidth="1"/>
    <col min="5" max="5" width="42.81640625" bestFit="1" customWidth="1"/>
  </cols>
  <sheetData>
    <row r="1" spans="1:9" x14ac:dyDescent="0.35">
      <c r="A1" s="7" t="s">
        <v>25</v>
      </c>
      <c r="B1" t="s">
        <v>87</v>
      </c>
      <c r="C1" s="7" t="s">
        <v>29</v>
      </c>
      <c r="D1" s="7" t="s">
        <v>33</v>
      </c>
      <c r="E1" s="3" t="s">
        <v>88</v>
      </c>
      <c r="F1" s="2" t="s">
        <v>65</v>
      </c>
      <c r="G1" s="4">
        <v>0</v>
      </c>
      <c r="H1" t="s">
        <v>89</v>
      </c>
      <c r="I1" t="s">
        <v>90</v>
      </c>
    </row>
    <row r="2" spans="1:9" x14ac:dyDescent="0.35">
      <c r="A2" t="s">
        <v>91</v>
      </c>
      <c r="B2" t="s">
        <v>92</v>
      </c>
      <c r="C2" t="s">
        <v>93</v>
      </c>
      <c r="D2" s="2" t="s">
        <v>94</v>
      </c>
      <c r="E2" s="1" t="s">
        <v>95</v>
      </c>
      <c r="F2" s="2" t="s">
        <v>72</v>
      </c>
      <c r="G2" s="4">
        <v>0.7</v>
      </c>
      <c r="H2" t="s">
        <v>96</v>
      </c>
      <c r="I2" t="s">
        <v>97</v>
      </c>
    </row>
    <row r="3" spans="1:9" x14ac:dyDescent="0.35">
      <c r="A3" t="s">
        <v>98</v>
      </c>
      <c r="C3" t="s">
        <v>99</v>
      </c>
      <c r="D3" s="2" t="s">
        <v>100</v>
      </c>
      <c r="E3" s="1" t="s">
        <v>101</v>
      </c>
      <c r="F3" s="2" t="s">
        <v>63</v>
      </c>
      <c r="G3" s="4">
        <v>0.3</v>
      </c>
      <c r="H3" t="s">
        <v>102</v>
      </c>
      <c r="I3" t="s">
        <v>103</v>
      </c>
    </row>
    <row r="4" spans="1:9" x14ac:dyDescent="0.35">
      <c r="A4" t="s">
        <v>104</v>
      </c>
      <c r="C4" t="s">
        <v>105</v>
      </c>
      <c r="E4" s="1" t="s">
        <v>106</v>
      </c>
      <c r="H4" t="s">
        <v>107</v>
      </c>
      <c r="I4" t="s">
        <v>108</v>
      </c>
    </row>
    <row r="5" spans="1:9" x14ac:dyDescent="0.35">
      <c r="A5" t="s">
        <v>109</v>
      </c>
      <c r="E5" s="1" t="s">
        <v>110</v>
      </c>
      <c r="H5" t="s">
        <v>111</v>
      </c>
      <c r="I5" t="s">
        <v>112</v>
      </c>
    </row>
    <row r="6" spans="1:9" x14ac:dyDescent="0.35">
      <c r="E6" s="1" t="s">
        <v>113</v>
      </c>
      <c r="I6" t="s">
        <v>114</v>
      </c>
    </row>
    <row r="7" spans="1:9" x14ac:dyDescent="0.35">
      <c r="E7" s="1" t="s">
        <v>115</v>
      </c>
    </row>
    <row r="8" spans="1:9" x14ac:dyDescent="0.35">
      <c r="E8" s="1" t="s">
        <v>116</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382931b-6036-484b-ad41-6810b26eb986">
      <Terms xmlns="http://schemas.microsoft.com/office/infopath/2007/PartnerControls"/>
    </lcf76f155ced4ddcb4097134ff3c332f>
    <TaxCatchAll xmlns="e7d3d6e7-89cb-4750-b948-5e984f176bb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2.xml><?xml version="1.0" encoding="utf-8"?>
<ds:datastoreItem xmlns:ds="http://schemas.openxmlformats.org/officeDocument/2006/customXml" ds:itemID="{21FFEF15-7C79-4BE7-BA63-3766F4BEB7DE}">
  <ds:schemaRefs>
    <ds:schemaRef ds:uri="http://purl.org/dc/elements/1.1/"/>
    <ds:schemaRef ds:uri="http://purl.org/dc/terms/"/>
    <ds:schemaRef ds:uri="http://purl.org/dc/dcmitype/"/>
    <ds:schemaRef ds:uri="e7d3d6e7-89cb-4750-b948-5e984f176bb6"/>
    <ds:schemaRef ds:uri="4382931b-6036-484b-ad41-6810b26eb986"/>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5ACADD01-42F0-4EE9-B211-55E23236B9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NOTAS</vt:lpstr>
      <vt:lpstr>GENERALES NOTA 322</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Revelo Castiblanco, Maria Alejandra (ALLIANZ COLOMBIA)</cp:lastModifiedBy>
  <cp:revision/>
  <dcterms:created xsi:type="dcterms:W3CDTF">2020-12-07T14:41:17Z</dcterms:created>
  <dcterms:modified xsi:type="dcterms:W3CDTF">2025-02-06T22:40:34Z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0x0101002C92A54D8AB3014FADD0201C99992F62</vt:lpwstr>
  </property>
  <property fmtid="{D5CDD505-2E9C-101B-9397-08002B2CF9AE}" pid="31" name="_NewReviewCycle">
    <vt:lpwstr/>
  </property>
  <property fmtid="{D5CDD505-2E9C-101B-9397-08002B2CF9AE}" pid="32" name="MediaServiceImageTags">
    <vt:lpwstr/>
  </property>
</Properties>
</file>