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31A80CF2-E8A3-4519-953D-C7D843F4D661}"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<sst xmlns="http://schemas.openxmlformats.org/spreadsheetml/2006/main" count="225" uniqueCount="143">
  <si>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</si>
  <si>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</si>
  <si>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</si>
  <si>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</si>
  <si>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</si>
  <si>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</si>
  <si>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</si>
  <si>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</si>
  <si>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</si>
  <si>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</si>
  <si>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</si>
  <si>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</si>
  <si>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</si>
  <si>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</si>
  <si>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</si>
  <si>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</si>
  <si>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</si>
  <si>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</si>
  <si>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</si>
  <si>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</si>
  <si>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</si>
  <si>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</si>
  <si>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</si>
  <si>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</si>
  <si>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</si>
  <si>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</si>
  <si>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</si>
  <si>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</si>
  <si>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</si>
  <si>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</si>
  <si>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</si>
  <si>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</si>
  <si>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</si>
  <si>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</si>
  <si>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</si>
  <si>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</si>
  <si>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</si>
  <si>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</si>
  <si>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</si>
  <si>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</si>
  <si>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</si>
  <si>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</si>
  <si>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</si>
  <si>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</si>
  <si>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</si>
  <si>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</si>
  <si>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</si>
  <si>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</si>
  <si>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</si>
  <si>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</si>
  <si>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</si>
  <si>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</si>
  <si>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</si>
  <si>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</si>
  <si>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</si>
  <si>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</si>
  <si>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</si>
  <si>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</si>
  <si>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</si>
  <si>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</si>
  <si>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</si>
  <si>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</si>
  <si>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</si>
  <si>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</si>
  <si>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</si>
  <si>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</si>
  <si>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</si>
  <si>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</si>
  <si>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</si>
  <si>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</si>
  <si>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</si>
  <si>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</si>
  <si>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</si>
  <si>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</si>
  <si>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</si>
  <si>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</si>
  <si>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</si>
  <si>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</si>
  <si>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</si>
  <si>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</si>
  <si>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</si>
  <si>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</si>
  <si>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</si>
  <si>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</si>
  <si>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</si>
  <si>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</si>
  <si>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</si>
  <si>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</si>
  <si>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</si>
  <si>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</si>
  <si>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</si>
  <si>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</si>
  <si>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</si>
  <si>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</si>
  <si>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</si>
  <si>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</si>
  <si>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</si>
  <si>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</si>
  <si>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</si>
  <si>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</si>
  <si>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</si>
  <si>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</si>
  <si>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</si>
  <si>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</si>
  <si>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</si>
  <si>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</si>
  <si>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</si>
  <si>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</si>
  <si>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</si>
  <si>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</si>
  <si>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</si>
  <si>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</si>
  <si>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</si>
  <si>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</si>
  <si>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</si>
  <si>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</si>
  <si>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</si>
  <si>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022-2020-0810</t>
  </si>
  <si>
    <t>CONTRALORÍA MUNICIPAL DE VILLAVICENCIO</t>
  </si>
  <si>
    <t>Municipio de Villavicencio-Institución Educativa INEM Luis López Mesa</t>
  </si>
  <si>
    <t>Allianz Seguros S.A. y Mapfre Seguros Generales de Colombia S.A.</t>
  </si>
  <si>
    <t>2018-2019</t>
  </si>
  <si>
    <t>La institución educativa INEM Luis López de Mesa celebró contratos de suministro de fotocopias y papelería, 2018-11, 2018-19, 2019-21, 2019-23, 2019-27, 2019-03 y 2019-18 bajo la modalidad inferior a 20 SMLMV para la epóca de los hechos, con el contratista INVERSIONES Y PROYECTOS CÁRDENAS COLORADO S.A.S. Una vez revisados y analizados los contratos por el grupo auditor de la Contraloría, se evidenció que los contratos vigencia 2018-2019, carecen de documentos que den cuenta del uso final dado a las fotocopias, como a las resmas de papel, así mismo los contratos carecen de planillas u otros registros que den cuenta del suministro desaforado de fotocopias y resmas de papel que de acuerdo a las facturas aportadas por el contratista, no continen anexos explicativos de los suministros, ni se encuentran en informe de satisfacción por parte del supervisor, causando un daño por concepto del consumo desproporcionado y sin planillas que sustente el valor cancelado al contratista.</t>
  </si>
  <si>
    <t>INSTITUTO NACIONAL DE ENSEÑANZA MEDIA (INEM)</t>
  </si>
  <si>
    <t>892.099.144-4</t>
  </si>
  <si>
    <t>022415462/0</t>
  </si>
  <si>
    <t>Manejo-Fallos con Responsabilidad Fiscal</t>
  </si>
  <si>
    <t>04 DE FEBRERO DE 2025</t>
  </si>
  <si>
    <t>24 DE ENERO DE 2025</t>
  </si>
  <si>
    <t>07 DE FEBRERO DE 2025</t>
  </si>
  <si>
    <t>Breve resumen de los hechos</t>
  </si>
  <si>
    <t>022415462 / 0</t>
  </si>
  <si>
    <t>Manejo</t>
  </si>
  <si>
    <t>El valor asegurado se encuentra disponible, ya que no se han efectuado pagos con cargo a la póliza vinculada.</t>
  </si>
  <si>
    <t>Desde el 04/03/2019 hasta el 03/03/2020</t>
  </si>
  <si>
    <t>N/A</t>
  </si>
  <si>
    <t>X - Se amparara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 Por otra parte, el conjunto de pérdidas ocurridas durante la vigencia del contrato y provenientes de un mismo evento, se consideran para los efectos de la póliza como un solo siniestro. Habrá unidad de eventos cuando exista identidad de designio criminal, de medio y de resultado.</t>
  </si>
  <si>
    <t>X - Manejo: $10.000.000.</t>
  </si>
  <si>
    <t xml:space="preserve">• Disminución de la suma asegurada por pago de indemnizaciones con cargo a la PÓLIZA DE NEGOCIO EMPRESARIAL No.022415462 / 0.
</t>
  </si>
  <si>
    <t>X - El valor asegurado se encuentra disponible, ya que no se han efectuado pagos con cargo a la póliza vinculada.</t>
  </si>
  <si>
    <t>X</t>
  </si>
  <si>
    <t>X - Básico: 10% de la pérdida mínimo $2.483.348.</t>
  </si>
  <si>
    <r>
      <rPr>
        <b/>
        <sz val="11"/>
        <color theme="1"/>
        <rFont val="Calibri"/>
        <family val="2"/>
        <scheme val="minor"/>
      </rPr>
      <t>SINIESTRO</t>
    </r>
    <r>
      <rPr>
        <sz val="11"/>
        <color theme="1"/>
        <rFont val="Calibri"/>
        <family val="2"/>
        <scheme val="minor"/>
      </rPr>
      <t xml:space="preserve"> 149007775 - </t>
    </r>
    <r>
      <rPr>
        <b/>
        <sz val="11"/>
        <color theme="1"/>
        <rFont val="Calibri"/>
        <family val="2"/>
        <scheme val="minor"/>
      </rPr>
      <t>APLICATIVO</t>
    </r>
    <r>
      <rPr>
        <sz val="11"/>
        <color theme="1"/>
        <rFont val="Calibri"/>
        <family val="2"/>
        <scheme val="minor"/>
      </rPr>
      <t xml:space="preserve"> 214709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</si>
</sst>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left" vertical="top"/>
    </xf>
    <xf numFmtId="0" fontId="2" fillId="0" borderId="1" xfId="0" applyFont="1" applyBorder="1" applyAlignment="1">
      <alignment horizontal="justify" vertical="center" wrapText="1"/>
    </xf>
    <xf numFmtId="0" fontId="2" fillId="0" borderId="4" xfId="0" applyFont="1" applyBorder="1" applyAlignment="1">
      <alignment horizontal="justify" vertical="top"/>
    </xf>
    <xf numFmtId="0" fontId="2" fillId="0" borderId="2" xfId="0" applyFont="1" applyBorder="1" applyAlignment="1">
      <alignment horizontal="left" vertical="center"/>
    </xf>
    <xf numFmtId="42" fontId="0" fillId="0" borderId="1" xfId="1" applyFont="1" applyBorder="1" applyAlignment="1">
      <alignment horizontal="left" vertical="center"/>
    </xf>
    <xf numFmtId="42" fontId="0" fillId="0" borderId="1" xfId="1" applyFont="1" applyBorder="1" applyAlignment="1">
      <alignment vertical="top" wrapText="1"/>
    </xf>
    <xf numFmtId="0" fontId="4" fillId="6" borderId="1" xfId="0" applyFont="1" applyFill="1"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xf>
    <xf numFmtId="0" fontId="6" fillId="0" borderId="1" xfId="0" applyFont="1" applyBorder="1" applyAlignment="1">
      <alignmen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6"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3" fillId="2" borderId="4" xfId="0" applyFont="1" applyFill="1" applyBorder="1" applyAlignment="1">
      <alignment horizontal="center"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19"/>
  <sheetViews>
    <sheetView zoomScale="120" zoomScaleNormal="120" workbookViewId="0">
      <selection activeCell="B2" sqref="B2:C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54" t="s">
        <v>4</v>
      </c>
      <c r="B1" s="54"/>
      <c r="C1" s="54"/>
    </row>
    <row r="2" spans="1:3" x14ac:dyDescent="0.35">
      <c r="A2" s="5" t="s">
        <v>5</v>
      </c>
      <c r="B2" s="46" t="s">
        <v>117</v>
      </c>
      <c r="C2" s="46"/>
    </row>
    <row r="3" spans="1:3" ht="15" customHeight="1" x14ac:dyDescent="0.35">
      <c r="A3" s="5" t="s">
        <v>6</v>
      </c>
      <c r="B3" s="52" t="s">
        <v>118</v>
      </c>
      <c r="C3" s="53"/>
    </row>
    <row r="4" spans="1:3" x14ac:dyDescent="0.35">
      <c r="A4" s="5" t="s">
        <v>7</v>
      </c>
      <c r="B4" s="50" t="s">
        <v>1</v>
      </c>
      <c r="C4" s="51"/>
    </row>
    <row r="5" spans="1:3" x14ac:dyDescent="0.35">
      <c r="A5" s="5" t="s">
        <v>8</v>
      </c>
      <c r="B5" s="55" t="s">
        <v>3</v>
      </c>
      <c r="C5" s="55"/>
    </row>
    <row r="6" spans="1:3" x14ac:dyDescent="0.35">
      <c r="A6" s="5" t="s">
        <v>9</v>
      </c>
      <c r="B6" s="56" t="s">
        <v>119</v>
      </c>
      <c r="C6" s="57"/>
    </row>
    <row r="7" spans="1:3" x14ac:dyDescent="0.35">
      <c r="A7" s="5" t="s">
        <v>10</v>
      </c>
      <c r="B7" s="58">
        <v>74358580</v>
      </c>
      <c r="C7" s="46"/>
    </row>
    <row r="8" spans="1:3" x14ac:dyDescent="0.35">
      <c r="A8" s="28" t="s">
        <v>11</v>
      </c>
      <c r="B8" s="46" t="s">
        <v>120</v>
      </c>
      <c r="C8" s="46"/>
    </row>
    <row r="9" spans="1:3" x14ac:dyDescent="0.35">
      <c r="A9" s="5" t="s">
        <v>12</v>
      </c>
      <c r="B9" s="40" t="s">
        <v>121</v>
      </c>
      <c r="C9" s="41"/>
    </row>
    <row r="10" spans="1:3" x14ac:dyDescent="0.35">
      <c r="A10" s="47" t="s">
        <v>130</v>
      </c>
      <c r="B10" s="48" t="s">
        <v>122</v>
      </c>
      <c r="C10" s="46"/>
    </row>
    <row r="11" spans="1:3" ht="30" customHeight="1" x14ac:dyDescent="0.35">
      <c r="A11" s="47"/>
      <c r="B11" s="46"/>
      <c r="C11" s="46"/>
    </row>
    <row r="12" spans="1:3" ht="106.5" customHeight="1" x14ac:dyDescent="0.35">
      <c r="A12" s="47"/>
      <c r="B12" s="46"/>
      <c r="C12" s="46"/>
    </row>
    <row r="13" spans="1:3" x14ac:dyDescent="0.35">
      <c r="A13" s="5" t="s">
        <v>13</v>
      </c>
      <c r="B13" s="46" t="s">
        <v>123</v>
      </c>
      <c r="C13" s="46"/>
    </row>
    <row r="14" spans="1:3" ht="17.25" customHeight="1" x14ac:dyDescent="0.35">
      <c r="A14" s="5" t="s">
        <v>14</v>
      </c>
      <c r="B14" s="49" t="s">
        <v>124</v>
      </c>
      <c r="C14" s="49"/>
    </row>
    <row r="15" spans="1:3" ht="15.75" customHeight="1" x14ac:dyDescent="0.35">
      <c r="A15" s="5" t="s">
        <v>15</v>
      </c>
      <c r="B15" s="49" t="s">
        <v>125</v>
      </c>
      <c r="C15" s="49"/>
    </row>
    <row r="16" spans="1:3" ht="33" customHeight="1" x14ac:dyDescent="0.35">
      <c r="A16" s="31" t="s">
        <v>16</v>
      </c>
      <c r="B16" s="42" t="s">
        <v>126</v>
      </c>
      <c r="C16" s="43"/>
    </row>
    <row r="17" spans="1:3" ht="18.75" customHeight="1" x14ac:dyDescent="0.35">
      <c r="A17" s="5" t="s">
        <v>17</v>
      </c>
      <c r="B17" s="44" t="s">
        <v>127</v>
      </c>
      <c r="C17" s="45"/>
    </row>
    <row r="18" spans="1:3" x14ac:dyDescent="0.35">
      <c r="A18" s="5" t="s">
        <v>18</v>
      </c>
      <c r="B18" s="44" t="s">
        <v>128</v>
      </c>
      <c r="C18" s="45"/>
    </row>
    <row r="19" spans="1:3" x14ac:dyDescent="0.35">
      <c r="A19" s="5" t="s">
        <v>19</v>
      </c>
      <c r="B19" s="46" t="s">
        <v>129</v>
      </c>
      <c r="C19" s="46"/>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NOTAS!$A$4:$A$5</xm:f>
          </x14:formula1>
          <xm:sqref>B5:C5</xm:sqref>
        </x14:dataValidation>
        <x14:dataValidation type="list" allowBlank="1" showInputMessage="1" showErrorMessage="1" xr:uid="{00000000-0002-0000-0100-00000100000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48"/>
  <sheetViews>
    <sheetView tabSelected="1" zoomScale="80" zoomScaleNormal="80" workbookViewId="0">
      <selection activeCell="B2" sqref="B2:C2"/>
    </sheetView>
  </sheetViews>
  <sheetFormatPr baseColWidth="10" defaultColWidth="0" defaultRowHeight="14.5" x14ac:dyDescent="0.35"/>
  <cols>
    <col min="1" max="1" width="44.453125" style="18" customWidth="1"/>
    <col min="2" max="2" width="32.36328125" customWidth="1"/>
    <col min="3" max="3" width="64.453125" customWidth="1"/>
    <col min="4" max="16384" width="11.453125" hidden="1"/>
  </cols>
  <sheetData>
    <row r="1" spans="1:3" ht="18.5" x14ac:dyDescent="0.35">
      <c r="A1" s="64" t="s">
        <v>20</v>
      </c>
      <c r="B1" s="64"/>
      <c r="C1" s="64"/>
    </row>
    <row r="2" spans="1:3" x14ac:dyDescent="0.35">
      <c r="A2" s="5" t="s">
        <v>21</v>
      </c>
      <c r="B2" s="44" t="s">
        <v>142</v>
      </c>
      <c r="C2" s="45"/>
    </row>
    <row r="3" spans="1:3" s="18" customFormat="1" x14ac:dyDescent="0.35">
      <c r="A3" s="5" t="s">
        <v>5</v>
      </c>
      <c r="B3" s="46" t="str">
        <f>'GENERALES NOTA 322'!B2:C2</f>
        <v>022-2020-0810</v>
      </c>
      <c r="C3" s="46"/>
    </row>
    <row r="4" spans="1:3" s="2" customFormat="1" ht="14.5" customHeight="1" x14ac:dyDescent="0.35">
      <c r="A4" s="5" t="s">
        <v>6</v>
      </c>
      <c r="B4" s="46" t="str">
        <f>'GENERALES NOTA 322'!B3:C3</f>
        <v>CONTRALORÍA MUNICIPAL DE VILLAVICENCIO</v>
      </c>
      <c r="C4" s="46"/>
    </row>
    <row r="5" spans="1:3" s="2" customFormat="1" x14ac:dyDescent="0.35">
      <c r="A5" s="5" t="s">
        <v>9</v>
      </c>
      <c r="B5" s="46" t="str">
        <f>'GENERALES NOTA 322'!B6:C6</f>
        <v>Municipio de Villavicencio-Institución Educativa INEM Luis López Mesa</v>
      </c>
      <c r="C5" s="46"/>
    </row>
    <row r="6" spans="1:3" s="2" customFormat="1" x14ac:dyDescent="0.35">
      <c r="A6" s="5" t="s">
        <v>10</v>
      </c>
      <c r="B6" s="65">
        <f>'GENERALES NOTA 322'!B7:C7</f>
        <v>74358580</v>
      </c>
      <c r="C6" s="65"/>
    </row>
    <row r="7" spans="1:3" s="2" customFormat="1" x14ac:dyDescent="0.35">
      <c r="A7" s="5" t="s">
        <v>11</v>
      </c>
      <c r="B7" s="46" t="str">
        <f>'GENERALES NOTA 322'!B8:C8</f>
        <v>Allianz Seguros S.A. y Mapfre Seguros Generales de Colombia S.A.</v>
      </c>
      <c r="C7" s="46"/>
    </row>
    <row r="8" spans="1:3" x14ac:dyDescent="0.35">
      <c r="A8" s="19" t="s">
        <v>22</v>
      </c>
      <c r="B8" s="46" t="s">
        <v>131</v>
      </c>
      <c r="C8" s="46"/>
    </row>
    <row r="9" spans="1:3" x14ac:dyDescent="0.35">
      <c r="A9" s="19" t="s">
        <v>23</v>
      </c>
      <c r="B9" s="46" t="s">
        <v>132</v>
      </c>
      <c r="C9" s="46"/>
    </row>
    <row r="10" spans="1:3" ht="29" x14ac:dyDescent="0.35">
      <c r="A10" s="33" t="s">
        <v>24</v>
      </c>
      <c r="B10" s="34">
        <v>10000000</v>
      </c>
      <c r="C10" s="35" t="s">
        <v>133</v>
      </c>
    </row>
    <row r="11" spans="1:3" x14ac:dyDescent="0.35">
      <c r="A11" s="19" t="s">
        <v>25</v>
      </c>
      <c r="B11" s="52" t="s">
        <v>91</v>
      </c>
      <c r="C11" s="53"/>
    </row>
    <row r="12" spans="1:3" x14ac:dyDescent="0.35">
      <c r="A12" s="19" t="s">
        <v>26</v>
      </c>
      <c r="B12" s="48" t="s">
        <v>134</v>
      </c>
      <c r="C12" s="46"/>
    </row>
    <row r="13" spans="1:3" x14ac:dyDescent="0.35">
      <c r="A13" s="19" t="s">
        <v>27</v>
      </c>
      <c r="B13" s="46" t="s">
        <v>87</v>
      </c>
      <c r="C13" s="46"/>
    </row>
    <row r="14" spans="1:3" x14ac:dyDescent="0.35">
      <c r="A14" s="19" t="s">
        <v>28</v>
      </c>
      <c r="B14" s="46" t="s">
        <v>87</v>
      </c>
      <c r="C14" s="46"/>
    </row>
    <row r="15" spans="1:3" x14ac:dyDescent="0.35">
      <c r="A15" s="66" t="s">
        <v>29</v>
      </c>
      <c r="B15" s="46" t="s">
        <v>105</v>
      </c>
      <c r="C15" s="46"/>
    </row>
    <row r="16" spans="1:3" x14ac:dyDescent="0.35">
      <c r="A16" s="67"/>
      <c r="B16" s="36" t="s">
        <v>30</v>
      </c>
      <c r="C16" s="36" t="s">
        <v>31</v>
      </c>
    </row>
    <row r="17" spans="1:3" x14ac:dyDescent="0.35">
      <c r="A17" s="67"/>
      <c r="B17" s="8" t="s">
        <v>135</v>
      </c>
      <c r="C17" s="8" t="s">
        <v>135</v>
      </c>
    </row>
    <row r="18" spans="1:3" x14ac:dyDescent="0.35">
      <c r="A18" s="67"/>
      <c r="B18" s="8" t="s">
        <v>135</v>
      </c>
      <c r="C18" s="8" t="s">
        <v>135</v>
      </c>
    </row>
    <row r="19" spans="1:3" x14ac:dyDescent="0.35">
      <c r="A19" s="67"/>
      <c r="B19" s="8" t="s">
        <v>135</v>
      </c>
      <c r="C19" s="8" t="s">
        <v>135</v>
      </c>
    </row>
    <row r="20" spans="1:3" x14ac:dyDescent="0.35">
      <c r="A20" s="19" t="s">
        <v>32</v>
      </c>
      <c r="B20" s="46" t="s">
        <v>92</v>
      </c>
      <c r="C20" s="46"/>
    </row>
    <row r="21" spans="1:3" x14ac:dyDescent="0.35">
      <c r="A21" s="19" t="s">
        <v>33</v>
      </c>
      <c r="B21" s="52"/>
      <c r="C21" s="53"/>
    </row>
    <row r="22" spans="1:3" x14ac:dyDescent="0.35">
      <c r="A22" s="32" t="s">
        <v>34</v>
      </c>
      <c r="B22" s="46" t="s">
        <v>92</v>
      </c>
      <c r="C22" s="46"/>
    </row>
    <row r="23" spans="1:3" x14ac:dyDescent="0.35">
      <c r="A23" s="63" t="s">
        <v>35</v>
      </c>
      <c r="B23" s="63"/>
      <c r="C23" s="63"/>
    </row>
    <row r="24" spans="1:3" ht="188.5" x14ac:dyDescent="0.35">
      <c r="A24" s="56" t="s">
        <v>36</v>
      </c>
      <c r="B24" s="57"/>
      <c r="C24" s="37" t="s">
        <v>136</v>
      </c>
    </row>
    <row r="25" spans="1:3" ht="41" customHeight="1" x14ac:dyDescent="0.35">
      <c r="A25" s="56" t="s">
        <v>37</v>
      </c>
      <c r="B25" s="57"/>
      <c r="C25" s="38" t="s">
        <v>137</v>
      </c>
    </row>
    <row r="26" spans="1:3" ht="35" customHeight="1" x14ac:dyDescent="0.35">
      <c r="A26" s="56" t="s">
        <v>138</v>
      </c>
      <c r="B26" s="57"/>
      <c r="C26" s="39" t="s">
        <v>139</v>
      </c>
    </row>
    <row r="27" spans="1:3" x14ac:dyDescent="0.35">
      <c r="A27" s="30" t="s">
        <v>38</v>
      </c>
      <c r="B27" s="12"/>
      <c r="C27" s="17" t="s">
        <v>140</v>
      </c>
    </row>
    <row r="28" spans="1:3" x14ac:dyDescent="0.35">
      <c r="A28" s="44" t="s">
        <v>39</v>
      </c>
      <c r="B28" s="45"/>
      <c r="C28" s="17" t="s">
        <v>135</v>
      </c>
    </row>
    <row r="29" spans="1:3" ht="29" customHeight="1" x14ac:dyDescent="0.35">
      <c r="A29" s="56" t="s">
        <v>40</v>
      </c>
      <c r="B29" s="57"/>
      <c r="C29" s="29" t="s">
        <v>141</v>
      </c>
    </row>
    <row r="30" spans="1:3" x14ac:dyDescent="0.35">
      <c r="A30" s="44" t="s">
        <v>41</v>
      </c>
      <c r="B30" s="45"/>
      <c r="C30" s="17" t="s">
        <v>135</v>
      </c>
    </row>
    <row r="31" spans="1:3" x14ac:dyDescent="0.35">
      <c r="A31" s="60" t="s">
        <v>42</v>
      </c>
      <c r="B31" s="61"/>
      <c r="C31" s="17" t="s">
        <v>135</v>
      </c>
    </row>
    <row r="32" spans="1:3" x14ac:dyDescent="0.35">
      <c r="A32" s="62" t="s">
        <v>43</v>
      </c>
      <c r="B32" s="62"/>
      <c r="C32" s="62"/>
    </row>
    <row r="33" spans="1:3" x14ac:dyDescent="0.35">
      <c r="A33" s="59" t="s">
        <v>44</v>
      </c>
      <c r="B33" s="59"/>
      <c r="C33" s="17" t="s">
        <v>135</v>
      </c>
    </row>
    <row r="34" spans="1:3" x14ac:dyDescent="0.35">
      <c r="A34" s="59" t="s">
        <v>45</v>
      </c>
      <c r="B34" s="59"/>
      <c r="C34" s="17" t="s">
        <v>135</v>
      </c>
    </row>
    <row r="35" spans="1:3" x14ac:dyDescent="0.35">
      <c r="A35" s="59" t="s">
        <v>46</v>
      </c>
      <c r="B35" s="59"/>
      <c r="C35" s="17" t="s">
        <v>135</v>
      </c>
    </row>
    <row r="36" spans="1:3" x14ac:dyDescent="0.35">
      <c r="A36" s="59" t="s">
        <v>47</v>
      </c>
      <c r="B36" s="59"/>
      <c r="C36" s="17" t="s">
        <v>135</v>
      </c>
    </row>
    <row r="37" spans="1:3" x14ac:dyDescent="0.35">
      <c r="A37" s="59" t="s">
        <v>48</v>
      </c>
      <c r="B37" s="59"/>
      <c r="C37" s="17" t="s">
        <v>135</v>
      </c>
    </row>
    <row r="38" spans="1:3" x14ac:dyDescent="0.35">
      <c r="A38" s="59" t="s">
        <v>49</v>
      </c>
      <c r="B38" s="59"/>
      <c r="C38" s="17" t="s">
        <v>135</v>
      </c>
    </row>
    <row r="39" spans="1:3" x14ac:dyDescent="0.35">
      <c r="A39" s="59" t="s">
        <v>50</v>
      </c>
      <c r="B39" s="59"/>
      <c r="C39" s="17" t="s">
        <v>135</v>
      </c>
    </row>
    <row r="40" spans="1:3" x14ac:dyDescent="0.35">
      <c r="A40" s="59" t="s">
        <v>51</v>
      </c>
      <c r="B40" s="59"/>
      <c r="C40" s="17" t="s">
        <v>135</v>
      </c>
    </row>
    <row r="41" spans="1:3" x14ac:dyDescent="0.35">
      <c r="A41" s="59" t="s">
        <v>52</v>
      </c>
      <c r="B41" s="59"/>
      <c r="C41" s="17" t="s">
        <v>135</v>
      </c>
    </row>
    <row r="42" spans="1:3" x14ac:dyDescent="0.35">
      <c r="A42" s="59" t="s">
        <v>53</v>
      </c>
      <c r="B42" s="59"/>
      <c r="C42" s="17" t="s">
        <v>135</v>
      </c>
    </row>
    <row r="43" spans="1:3" x14ac:dyDescent="0.35">
      <c r="A43" s="59" t="s">
        <v>54</v>
      </c>
      <c r="B43" s="59"/>
      <c r="C43" s="17" t="s">
        <v>135</v>
      </c>
    </row>
    <row r="44" spans="1:3" x14ac:dyDescent="0.35">
      <c r="A44" s="59" t="s">
        <v>55</v>
      </c>
      <c r="B44" s="59"/>
      <c r="C44" s="17" t="s">
        <v>135</v>
      </c>
    </row>
    <row r="45" spans="1:3" x14ac:dyDescent="0.35">
      <c r="A45" s="59" t="s">
        <v>56</v>
      </c>
      <c r="B45" s="59"/>
      <c r="C45" s="17" t="s">
        <v>135</v>
      </c>
    </row>
    <row r="46" spans="1:3" x14ac:dyDescent="0.35">
      <c r="A46" s="59" t="s">
        <v>57</v>
      </c>
      <c r="B46" s="59"/>
      <c r="C46" s="17" t="s">
        <v>135</v>
      </c>
    </row>
    <row r="47" spans="1:3" x14ac:dyDescent="0.35">
      <c r="A47" s="59" t="s">
        <v>58</v>
      </c>
      <c r="B47" s="59"/>
      <c r="C47" s="17" t="s">
        <v>135</v>
      </c>
    </row>
    <row r="48" spans="1:3" x14ac:dyDescent="0.35">
      <c r="A48" s="59" t="s">
        <v>59</v>
      </c>
      <c r="B48" s="59"/>
      <c r="C48" s="17" t="s">
        <v>135</v>
      </c>
    </row>
  </sheetData>
  <mergeCells count="43">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43:B43"/>
    <mergeCell ref="A37:B37"/>
    <mergeCell ref="A32:C32"/>
    <mergeCell ref="A33:B33"/>
    <mergeCell ref="A34:B34"/>
    <mergeCell ref="A35:B35"/>
    <mergeCell ref="A36:B36"/>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25:B2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B21:C21</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9" t="s">
        <v>60</v>
      </c>
      <c r="B1" s="69"/>
      <c r="C1" s="69"/>
    </row>
    <row r="2" spans="1:6" x14ac:dyDescent="0.35">
      <c r="A2" s="20" t="s">
        <v>21</v>
      </c>
      <c r="B2" s="70" t="str">
        <f>'GENERALES NOTA 321'!B2:C2</f>
        <v>SINIESTRO 149007775 - APLICATIVO 214709</v>
      </c>
      <c r="C2" s="71"/>
    </row>
    <row r="3" spans="1:6" x14ac:dyDescent="0.35">
      <c r="A3" s="21" t="s">
        <v>5</v>
      </c>
      <c r="B3" s="72" t="str">
        <f>'GENERALES NOTA 322'!B2:C2</f>
        <v>022-2020-0810</v>
      </c>
      <c r="C3" s="73"/>
    </row>
    <row r="4" spans="1:6" s="2" customFormat="1" x14ac:dyDescent="0.35">
      <c r="A4" s="22" t="s">
        <v>6</v>
      </c>
      <c r="B4" s="74" t="str">
        <f>'GENERALES NOTA 322'!B3:C3</f>
        <v>CONTRALORÍA MUNICIPAL DE VILLAVICENCIO</v>
      </c>
      <c r="C4" s="74"/>
    </row>
    <row r="5" spans="1:6" s="2" customFormat="1" x14ac:dyDescent="0.35">
      <c r="A5" s="22" t="s">
        <v>9</v>
      </c>
      <c r="B5" s="70" t="str">
        <f>'GENERALES NOTA 321'!B5:C5</f>
        <v>Municipio de Villavicencio-Institución Educativa INEM Luis López Mesa</v>
      </c>
      <c r="C5" s="71"/>
    </row>
    <row r="6" spans="1:6" s="2" customFormat="1" x14ac:dyDescent="0.35">
      <c r="A6" s="5" t="s">
        <v>61</v>
      </c>
      <c r="B6" s="75">
        <f>'GENERALES NOTA 321'!B10:C10</f>
        <v>10000000</v>
      </c>
      <c r="C6" s="76"/>
    </row>
    <row r="7" spans="1:6" s="2" customFormat="1" x14ac:dyDescent="0.35">
      <c r="A7" s="5" t="s">
        <v>10</v>
      </c>
      <c r="B7" s="68">
        <f>'GENERALES NOTA 322'!B7:C7</f>
        <v>74358580</v>
      </c>
      <c r="C7" s="68"/>
    </row>
    <row r="8" spans="1:6" s="2" customFormat="1" x14ac:dyDescent="0.35">
      <c r="A8" s="22" t="s">
        <v>11</v>
      </c>
      <c r="B8" s="74" t="str">
        <f>'GENERALES NOTA 322'!B8:C8</f>
        <v>Allianz Seguros S.A. y Mapfre Seguros Generales de Colombia S.A.</v>
      </c>
      <c r="C8" s="74"/>
    </row>
    <row r="9" spans="1:6" ht="23.25" customHeight="1" x14ac:dyDescent="0.35">
      <c r="A9" s="23" t="s">
        <v>62</v>
      </c>
      <c r="B9" s="72" t="s">
        <v>63</v>
      </c>
      <c r="C9" s="73"/>
    </row>
    <row r="10" spans="1:6" ht="58" x14ac:dyDescent="0.35">
      <c r="A10" s="22" t="s">
        <v>64</v>
      </c>
      <c r="B10" s="78"/>
      <c r="C10" s="79"/>
      <c r="E10" t="s">
        <v>65</v>
      </c>
      <c r="F10" s="11">
        <v>0.7</v>
      </c>
    </row>
    <row r="11" spans="1:6" x14ac:dyDescent="0.35">
      <c r="A11" s="27" t="s">
        <v>66</v>
      </c>
      <c r="B11" s="80">
        <f>(B12-B14)*B13</f>
        <v>10000000</v>
      </c>
      <c r="C11" s="81"/>
      <c r="E11" t="s">
        <v>63</v>
      </c>
      <c r="F11" s="11">
        <v>0.3</v>
      </c>
    </row>
    <row r="12" spans="1:6" x14ac:dyDescent="0.35">
      <c r="A12" s="10" t="s">
        <v>67</v>
      </c>
      <c r="B12" s="84">
        <f>MIN(B6,B7)</f>
        <v>10000000</v>
      </c>
      <c r="C12" s="85"/>
      <c r="F12" s="11"/>
    </row>
    <row r="13" spans="1:6" x14ac:dyDescent="0.35">
      <c r="A13" s="23" t="s">
        <v>29</v>
      </c>
      <c r="B13" s="86">
        <v>1</v>
      </c>
      <c r="C13" s="86"/>
      <c r="F13" s="11"/>
    </row>
    <row r="14" spans="1:6" x14ac:dyDescent="0.35">
      <c r="A14" s="23" t="s">
        <v>68</v>
      </c>
      <c r="B14" s="87">
        <v>0</v>
      </c>
      <c r="C14" s="88"/>
      <c r="F14" s="11"/>
    </row>
    <row r="15" spans="1:6" x14ac:dyDescent="0.35">
      <c r="A15" s="26" t="s">
        <v>69</v>
      </c>
      <c r="B15" s="82">
        <f>IFERROR(B11*(VLOOKUP(B9,E10:F15,2,0)),16666)</f>
        <v>3000000</v>
      </c>
      <c r="C15" s="83"/>
    </row>
    <row r="16" spans="1:6" ht="180" customHeight="1" x14ac:dyDescent="0.35">
      <c r="A16" s="22" t="s">
        <v>70</v>
      </c>
      <c r="B16" s="72"/>
      <c r="C16" s="73"/>
    </row>
    <row r="17" spans="1:3" ht="87" x14ac:dyDescent="0.35">
      <c r="A17" s="22" t="s">
        <v>71</v>
      </c>
      <c r="B17" s="77"/>
      <c r="C17" s="77"/>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C43" sqref="C43"/>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9" t="s">
        <v>60</v>
      </c>
      <c r="B1" s="69"/>
      <c r="C1" s="69"/>
    </row>
    <row r="2" spans="1:6" x14ac:dyDescent="0.35">
      <c r="A2" s="20" t="s">
        <v>21</v>
      </c>
      <c r="B2" s="70" t="str">
        <f>'GENERALES NOTA 321'!B2:C2</f>
        <v>SINIESTRO 149007775 - APLICATIVO 214709</v>
      </c>
      <c r="C2" s="71"/>
    </row>
    <row r="3" spans="1:6" x14ac:dyDescent="0.35">
      <c r="A3" s="21" t="s">
        <v>5</v>
      </c>
      <c r="B3" s="72" t="str">
        <f>'GENERALES NOTA 322'!B2:C2</f>
        <v>022-2020-0810</v>
      </c>
      <c r="C3" s="73"/>
    </row>
    <row r="4" spans="1:6" s="2" customFormat="1" x14ac:dyDescent="0.35">
      <c r="A4" s="22" t="s">
        <v>6</v>
      </c>
      <c r="B4" s="74" t="str">
        <f>'GENERALES NOTA 322'!B3:C3</f>
        <v>CONTRALORÍA MUNICIPAL DE VILLAVICENCIO</v>
      </c>
      <c r="C4" s="74"/>
    </row>
    <row r="5" spans="1:6" s="2" customFormat="1" x14ac:dyDescent="0.35">
      <c r="A5" s="22" t="s">
        <v>9</v>
      </c>
      <c r="B5" s="70" t="str">
        <f>'GENERALES NOTA 321'!B5:C5</f>
        <v>Municipio de Villavicencio-Institución Educativa INEM Luis López Mesa</v>
      </c>
      <c r="C5" s="71"/>
    </row>
    <row r="6" spans="1:6" s="2" customFormat="1" x14ac:dyDescent="0.35">
      <c r="A6" s="5" t="s">
        <v>61</v>
      </c>
      <c r="B6" s="75">
        <f>'GENERALES NOTA 321'!B10:C10</f>
        <v>10000000</v>
      </c>
      <c r="C6" s="76"/>
    </row>
    <row r="7" spans="1:6" s="2" customFormat="1" x14ac:dyDescent="0.35">
      <c r="A7" s="5" t="s">
        <v>10</v>
      </c>
      <c r="B7" s="68">
        <f>'GENERALES NOTA 322'!B7:C7</f>
        <v>74358580</v>
      </c>
      <c r="C7" s="68"/>
    </row>
    <row r="8" spans="1:6" s="2" customFormat="1" x14ac:dyDescent="0.35">
      <c r="A8" s="22" t="s">
        <v>11</v>
      </c>
      <c r="B8" s="74" t="str">
        <f>'GENERALES NOTA 322'!B8:C8</f>
        <v>Allianz Seguros S.A. y Mapfre Seguros Generales de Colombia S.A.</v>
      </c>
      <c r="C8" s="74"/>
    </row>
    <row r="9" spans="1:6" ht="23.25" customHeight="1" x14ac:dyDescent="0.35">
      <c r="A9" s="23" t="s">
        <v>62</v>
      </c>
      <c r="B9" s="72" t="s">
        <v>72</v>
      </c>
      <c r="C9" s="73"/>
    </row>
    <row r="10" spans="1:6" ht="58" x14ac:dyDescent="0.35">
      <c r="A10" s="22" t="s">
        <v>64</v>
      </c>
      <c r="B10" s="78"/>
      <c r="C10" s="79"/>
      <c r="E10" t="s">
        <v>65</v>
      </c>
      <c r="F10" s="11">
        <v>0.7</v>
      </c>
    </row>
    <row r="11" spans="1:6" x14ac:dyDescent="0.35">
      <c r="A11" s="27" t="s">
        <v>66</v>
      </c>
      <c r="B11" s="80">
        <f>(B12-B14)*B13</f>
        <v>10000000</v>
      </c>
      <c r="C11" s="81"/>
      <c r="E11" t="s">
        <v>63</v>
      </c>
      <c r="F11" s="11">
        <v>0.3</v>
      </c>
    </row>
    <row r="12" spans="1:6" x14ac:dyDescent="0.35">
      <c r="A12" s="10" t="s">
        <v>67</v>
      </c>
      <c r="B12" s="84">
        <f>MIN(B6,B7)</f>
        <v>10000000</v>
      </c>
      <c r="C12" s="85"/>
      <c r="F12" s="11"/>
    </row>
    <row r="13" spans="1:6" x14ac:dyDescent="0.35">
      <c r="A13" s="23" t="s">
        <v>29</v>
      </c>
      <c r="B13" s="86">
        <v>1</v>
      </c>
      <c r="C13" s="86"/>
      <c r="F13" s="11"/>
    </row>
    <row r="14" spans="1:6" x14ac:dyDescent="0.35">
      <c r="A14" s="23" t="s">
        <v>68</v>
      </c>
      <c r="B14" s="87">
        <v>0</v>
      </c>
      <c r="C14" s="87"/>
      <c r="F14" s="11"/>
    </row>
    <row r="15" spans="1:6" x14ac:dyDescent="0.35">
      <c r="A15" s="26" t="s">
        <v>69</v>
      </c>
      <c r="B15" s="82">
        <f>IFERROR(B11*(VLOOKUP(B9,E10:F15,2,0)),16666)</f>
        <v>16666</v>
      </c>
      <c r="C15" s="83"/>
    </row>
    <row r="16" spans="1:6" ht="180" customHeight="1" x14ac:dyDescent="0.35">
      <c r="A16" s="22" t="s">
        <v>70</v>
      </c>
      <c r="B16" s="72"/>
      <c r="C16" s="73"/>
    </row>
    <row r="17" spans="1:3" ht="87" x14ac:dyDescent="0.35">
      <c r="A17" s="22" t="s">
        <v>71</v>
      </c>
      <c r="B17" s="77"/>
      <c r="C17" s="77"/>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workbookViewId="0">
      <selection activeCell="B11" sqref="B11:C11"/>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4" t="s">
        <v>73</v>
      </c>
      <c r="B1" s="64"/>
      <c r="C1" s="64"/>
    </row>
    <row r="2" spans="1:3" x14ac:dyDescent="0.35">
      <c r="A2" s="9" t="s">
        <v>21</v>
      </c>
      <c r="B2" s="44" t="str">
        <f>'GENERALES NOTA 321'!B2:C2</f>
        <v>SINIESTRO 149007775 - APLICATIVO 214709</v>
      </c>
      <c r="C2" s="45"/>
    </row>
    <row r="3" spans="1:3" x14ac:dyDescent="0.35">
      <c r="A3" s="19" t="s">
        <v>5</v>
      </c>
      <c r="B3" s="44" t="str">
        <f>'GENERALES NOTA 322'!B2:C2</f>
        <v>022-2020-0810</v>
      </c>
      <c r="C3" s="45"/>
    </row>
    <row r="4" spans="1:3" s="2" customFormat="1" x14ac:dyDescent="0.35">
      <c r="A4" s="5" t="s">
        <v>6</v>
      </c>
      <c r="B4" s="46" t="str">
        <f>'GENERALES NOTA 322'!B3:C3</f>
        <v>CONTRALORÍA MUNICIPAL DE VILLAVICENCIO</v>
      </c>
      <c r="C4" s="46"/>
    </row>
    <row r="5" spans="1:3" s="2" customFormat="1" x14ac:dyDescent="0.35">
      <c r="A5" s="5" t="s">
        <v>9</v>
      </c>
      <c r="B5" s="44" t="str">
        <f>'IMPUTACIÓN- GENERALES NOTA 324 '!B5:C5</f>
        <v>Municipio de Villavicencio-Institución Educativa INEM Luis López Mesa</v>
      </c>
      <c r="C5" s="45"/>
    </row>
    <row r="6" spans="1:3" s="2" customFormat="1" x14ac:dyDescent="0.35">
      <c r="A6" s="5" t="s">
        <v>10</v>
      </c>
      <c r="B6" s="46">
        <f>'GENERALES NOTA 322'!B7:C7</f>
        <v>74358580</v>
      </c>
      <c r="C6" s="46"/>
    </row>
    <row r="7" spans="1:3" s="2" customFormat="1" x14ac:dyDescent="0.35">
      <c r="A7" s="5" t="s">
        <v>11</v>
      </c>
      <c r="B7" s="46" t="str">
        <f>'GENERALES NOTA 322'!B8:C8</f>
        <v>Allianz Seguros S.A. y Mapfre Seguros Generales de Colombia S.A.</v>
      </c>
      <c r="C7" s="46"/>
    </row>
    <row r="8" spans="1:3" x14ac:dyDescent="0.35">
      <c r="A8" s="10" t="s">
        <v>62</v>
      </c>
      <c r="B8" s="52"/>
      <c r="C8" s="53"/>
    </row>
    <row r="9" spans="1:3" x14ac:dyDescent="0.35">
      <c r="A9" s="10" t="s">
        <v>66</v>
      </c>
      <c r="B9" s="89"/>
      <c r="C9" s="89"/>
    </row>
    <row r="10" spans="1:3" x14ac:dyDescent="0.35">
      <c r="A10" s="10" t="s">
        <v>74</v>
      </c>
      <c r="B10" s="89"/>
      <c r="C10" s="89"/>
    </row>
    <row r="11" spans="1:3" ht="43.5" x14ac:dyDescent="0.35">
      <c r="A11" s="5" t="s">
        <v>75</v>
      </c>
      <c r="B11" s="46"/>
      <c r="C11" s="46"/>
    </row>
    <row r="12" spans="1:3" ht="43.5" x14ac:dyDescent="0.35">
      <c r="A12" s="5" t="s">
        <v>76</v>
      </c>
      <c r="B12" s="46"/>
      <c r="C12" s="46"/>
    </row>
    <row r="13" spans="1:3" x14ac:dyDescent="0.35">
      <c r="A13" s="5" t="s">
        <v>77</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0"/>
      <c r="C2" s="90"/>
      <c r="I2" t="s">
        <v>78</v>
      </c>
      <c r="N2" t="s">
        <v>72</v>
      </c>
    </row>
    <row r="3" spans="2:14" ht="15" customHeight="1" thickTop="1" thickBot="1" x14ac:dyDescent="0.4">
      <c r="B3" s="90" t="s">
        <v>79</v>
      </c>
      <c r="C3" s="90"/>
      <c r="I3" t="s">
        <v>63</v>
      </c>
      <c r="N3" t="s">
        <v>63</v>
      </c>
    </row>
    <row r="4" spans="2:14" ht="15" customHeight="1" thickTop="1" thickBot="1" x14ac:dyDescent="0.4">
      <c r="B4" s="13" t="s">
        <v>80</v>
      </c>
      <c r="C4" s="14"/>
      <c r="I4" t="s">
        <v>81</v>
      </c>
      <c r="N4" t="s">
        <v>65</v>
      </c>
    </row>
    <row r="5" spans="2:14" ht="15" customHeight="1" thickTop="1" thickBot="1" x14ac:dyDescent="0.4">
      <c r="B5" s="13" t="s">
        <v>82</v>
      </c>
      <c r="C5" s="14"/>
    </row>
    <row r="6" spans="2:14" ht="15" customHeight="1" thickTop="1" thickBot="1" x14ac:dyDescent="0.4">
      <c r="B6" s="13" t="s">
        <v>83</v>
      </c>
      <c r="C6" s="14"/>
    </row>
    <row r="7" spans="2:14" ht="44.5" thickTop="1" thickBot="1" x14ac:dyDescent="0.4">
      <c r="B7" s="13" t="s">
        <v>84</v>
      </c>
      <c r="C7" s="15"/>
    </row>
    <row r="8" spans="2:14" ht="30" thickTop="1" thickBot="1" x14ac:dyDescent="0.4">
      <c r="B8" s="13" t="s">
        <v>85</v>
      </c>
      <c r="C8" s="14"/>
    </row>
    <row r="9" spans="2:14" ht="44.5" thickTop="1" thickBot="1" x14ac:dyDescent="0.4">
      <c r="B9" s="13" t="s">
        <v>86</v>
      </c>
      <c r="C9" s="16"/>
    </row>
    <row r="10" spans="2:14" ht="15" customHeight="1" thickTop="1" x14ac:dyDescent="0.3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25</v>
      </c>
      <c r="B1" t="s">
        <v>87</v>
      </c>
      <c r="C1" s="7" t="s">
        <v>29</v>
      </c>
      <c r="D1" s="7" t="s">
        <v>33</v>
      </c>
      <c r="E1" s="3" t="s">
        <v>88</v>
      </c>
      <c r="F1" s="2" t="s">
        <v>65</v>
      </c>
      <c r="G1" s="4">
        <v>0</v>
      </c>
      <c r="H1" t="s">
        <v>89</v>
      </c>
      <c r="I1" t="s">
        <v>90</v>
      </c>
    </row>
    <row r="2" spans="1:9" x14ac:dyDescent="0.35">
      <c r="A2" t="s">
        <v>91</v>
      </c>
      <c r="B2" t="s">
        <v>92</v>
      </c>
      <c r="C2" t="s">
        <v>93</v>
      </c>
      <c r="D2" s="2" t="s">
        <v>94</v>
      </c>
      <c r="E2" s="1" t="s">
        <v>95</v>
      </c>
      <c r="F2" s="2" t="s">
        <v>72</v>
      </c>
      <c r="G2" s="4">
        <v>0.7</v>
      </c>
      <c r="H2" t="s">
        <v>96</v>
      </c>
      <c r="I2" t="s">
        <v>97</v>
      </c>
    </row>
    <row r="3" spans="1:9" x14ac:dyDescent="0.35">
      <c r="A3" t="s">
        <v>98</v>
      </c>
      <c r="C3" t="s">
        <v>99</v>
      </c>
      <c r="D3" s="2" t="s">
        <v>100</v>
      </c>
      <c r="E3" s="1" t="s">
        <v>101</v>
      </c>
      <c r="F3" s="2" t="s">
        <v>63</v>
      </c>
      <c r="G3" s="4">
        <v>0.3</v>
      </c>
      <c r="H3" t="s">
        <v>102</v>
      </c>
      <c r="I3" t="s">
        <v>103</v>
      </c>
    </row>
    <row r="4" spans="1:9" x14ac:dyDescent="0.35">
      <c r="A4" t="s">
        <v>104</v>
      </c>
      <c r="C4" t="s">
        <v>105</v>
      </c>
      <c r="E4" s="1" t="s">
        <v>106</v>
      </c>
      <c r="H4" t="s">
        <v>107</v>
      </c>
      <c r="I4" t="s">
        <v>108</v>
      </c>
    </row>
    <row r="5" spans="1:9" x14ac:dyDescent="0.35">
      <c r="A5" t="s">
        <v>109</v>
      </c>
      <c r="E5" s="1" t="s">
        <v>110</v>
      </c>
      <c r="H5" t="s">
        <v>111</v>
      </c>
      <c r="I5" t="s">
        <v>112</v>
      </c>
    </row>
    <row r="6" spans="1:9" x14ac:dyDescent="0.35">
      <c r="E6" s="1" t="s">
        <v>113</v>
      </c>
      <c r="I6" t="s">
        <v>114</v>
      </c>
    </row>
    <row r="7" spans="1:9" x14ac:dyDescent="0.35">
      <c r="E7" s="1" t="s">
        <v>115</v>
      </c>
    </row>
    <row r="8" spans="1:9" x14ac:dyDescent="0.35">
      <c r="E8" s="1" t="s">
        <v>116</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purl.org/dc/elements/1.1/"/>
    <ds:schemaRef ds:uri="http://purl.org/dc/terms/"/>
    <ds:schemaRef ds:uri="http://purl.org/dc/dcmitype/"/>
    <ds:schemaRef ds:uri="e7d3d6e7-89cb-4750-b948-5e984f176bb6"/>
    <ds:schemaRef ds:uri="4382931b-6036-484b-ad41-6810b26eb98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2025-02-06T22:40:34Z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