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13_ncr:1_{7A9A1F6D-C92A-4866-A801-7C52862C01B4}"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B3" i="8"/>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8" i="7"/>
  <c r="B4" i="7" l="1"/>
  <c r="B5" i="7"/>
  <c r="B6" i="7"/>
  <c r="B7" i="7"/>
  <c r="B3" i="7"/>
  <c r="B9" i="8"/>
  <c r="B11" i="9" l="1"/>
</calcChain>
</file>

<file path=xl/sharedStrings.xml><?xml version="1.0" encoding="utf-8"?>
<sst xmlns="http://schemas.openxmlformats.org/spreadsheetml/2006/main" count="314" uniqueCount="216">
  <si>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</si>
  <si>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</si>
  <si>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</si>
  <si>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</si>
  <si>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</si>
  <si>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</si>
  <si>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</si>
  <si>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</si>
  <si>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</si>
  <si>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</si>
  <si>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</si>
  <si>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</si>
  <si>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</si>
  <si>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</si>
  <si>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</si>
  <si>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</si>
  <si>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</si>
  <si>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</si>
  <si>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</si>
  <si>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</si>
  <si>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</si>
  <si>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</si>
  <si>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</si>
  <si>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</si>
  <si>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</si>
  <si>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</si>
  <si>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</si>
  <si>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</si>
  <si>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</si>
  <si>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</si>
  <si>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</si>
  <si>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</si>
  <si>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</si>
  <si>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</si>
  <si>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</si>
  <si>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</si>
  <si>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</si>
  <si>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</si>
  <si>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</si>
  <si>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</si>
  <si>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</si>
  <si>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</si>
  <si>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</si>
  <si>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</si>
  <si>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</si>
  <si>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</si>
  <si>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</si>
  <si>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</si>
  <si>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</si>
  <si>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</si>
  <si>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</si>
  <si>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</si>
  <si>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</si>
  <si>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</si>
  <si>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</si>
  <si>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</si>
  <si>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</si>
  <si>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</si>
  <si>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</si>
  <si>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</si>
  <si>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</si>
  <si>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</si>
  <si>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</si>
  <si>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</si>
  <si>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</si>
  <si>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</si>
  <si>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</si>
  <si>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</si>
  <si>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</si>
  <si>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</si>
  <si>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</si>
  <si>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</si>
  <si>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</si>
  <si>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</si>
  <si>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</si>
  <si>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</si>
  <si>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</si>
  <si>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</si>
  <si>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</si>
  <si>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</si>
  <si>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</si>
  <si>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</si>
  <si>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</si>
  <si>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</si>
  <si>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</si>
  <si>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</si>
  <si>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</si>
  <si>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</si>
  <si>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</si>
  <si>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</si>
  <si>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</si>
  <si>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</si>
  <si>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</si>
  <si>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</si>
  <si>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</si>
  <si>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</si>
  <si>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</si>
  <si>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</si>
  <si>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</si>
  <si>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</si>
  <si>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</si>
  <si>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</si>
  <si>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</si>
  <si>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</si>
  <si>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</si>
  <si>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</si>
  <si>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</si>
  <si>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</si>
  <si>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</si>
  <si>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</si>
  <si>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</si>
  <si>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</si>
  <si>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</si>
  <si>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</si>
  <si>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</si>
  <si>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</si>
  <si>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</si>
  <si>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</si>
  <si>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</si>
  <si>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</si>
  <si>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</si>
  <si>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</si>
  <si>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</si>
  <si>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</si>
  <si>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</si>
  <si>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</si>
  <si>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</si>
  <si>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</si>
  <si>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</si>
  <si>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</si>
  <si>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</si>
  <si>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</si>
  <si>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</si>
  <si>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</si>
  <si>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</si>
  <si>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</si>
  <si>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</si>
  <si>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</si>
  <si>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</si>
  <si>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</si>
  <si>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</si>
  <si>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</si>
  <si>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</si>
  <si>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</si>
  <si>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</si>
  <si>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</si>
  <si>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</si>
  <si>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</si>
  <si>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</si>
  <si>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</si>
  <si>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</si>
  <si>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</si>
  <si>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</si>
  <si>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</si>
  <si>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</si>
  <si>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</si>
  <si>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</si>
  <si>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</si>
  <si>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</si>
  <si>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</si>
  <si>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</si>
  <si>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</si>
  <si>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</si>
  <si>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</si>
  <si>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</si>
  <si>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</si>
  <si>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</si>
  <si>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</si>
  <si>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</si>
  <si>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</si>
  <si>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</si>
  <si>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</si>
  <si>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</si>
  <si>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</si>
  <si>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</si>
  <si>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</si>
  <si>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</si>
  <si>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</si>
  <si>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</si>
  <si>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</si>
  <si>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</si>
  <si>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</si>
  <si>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</si>
  <si>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</si>
  <si>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</si>
  <si>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</si>
  <si>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</si>
  <si>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</si>
  <si>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</si>
  <si>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</si>
  <si>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</si>
  <si>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</si>
  <si>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</si>
  <si>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</si>
  <si>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</si>
  <si>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11001400301120240142700</t>
  </si>
  <si>
    <t>JUZGADO 011 CIVIL MUNICIPAL DE BOGOTÁ</t>
  </si>
  <si>
    <t>ALLIANZ SEGUROS S.A.
JHONER OSORIO LONDOÑO
JOHN ALEXANDER CLAVIJO SUAREZ
TRANSPORTES HATO VIEJO SA</t>
  </si>
  <si>
    <t>MARIA TERESA TORRES LUNA (VICTIMA ) (68 AÑOS DE EDAD)</t>
  </si>
  <si>
    <t>maitetorres1957@hotmail.com</t>
  </si>
  <si>
    <t>N/A</t>
  </si>
  <si>
    <t>CASADA</t>
  </si>
  <si>
    <t>PENSIONADA</t>
  </si>
  <si>
    <t>65AÑOS Y 11 MESES DE EDAD</t>
  </si>
  <si>
    <t xml:space="preserve">$1.300.000 </t>
  </si>
  <si>
    <t>TRM-663</t>
  </si>
  <si>
    <t>Sin información</t>
  </si>
  <si>
    <t>Calle 23 Nro. 58BB – 90,  Bello – Antioquia</t>
  </si>
  <si>
    <t>1. El 16 de abril de 2023, en Bello, Antioquia, ocurrió un accidente que involucró al vehículo de placas TRM-663, asegurado por Allianz Seguros S.A.,de propiedad de John Alexander Clavijo Suárez y conducido por Jhoner Osorio Londoño, quien estaba vinculado a Transportes Hato Viejo S.A., como causa de ello la señora María Teresa Torres Luna, pasajera del vehículo en mención sufrió contusión de cadera, ruptura de ligamentos de la mano y trastornos articulares, lo que conllevó a que Medicina Legal determinara una incapacidad médicolegal de 35 días y además aporta dictamen de PCL del 12,09% expedido por el médico José William Vargas Arena. 
2. En el proceso contravencional expediente 103392, la Secretaría de Movilidad resolvió no imputar responsabilidad por falta de versiones de ambas partes.  Sin embargo existe un proceso penal bajo el Código Único de Investigación 052126000201202313201, asignado a la Fiscalía 105 Local de Bello.
3.Se aduce que el accidente generó perjuicios extrapatrimoniales en la modalidad de daño moral y daño a la vida en relación, afectando su movilidad, su participación en actividades religiosas, sus labores domésticas y su trabajo.  
4. El 3 de julio de 2024, la lesionada presentó solicitud de indemnización de perjuicios ante Allianz Seguros S.A., la cual ofreció $5.000.000, monto que no fue aceptado. Así mismo el el 22 de octubre de 2024, se llevó a cabo una audiencia de conciliación extrajudicial ante el Centro de Conciliación Legales, pero fue declarada fallida por falta de disposición conciliatoria de los convocados.</t>
  </si>
  <si>
    <t>23205671-203</t>
  </si>
  <si>
    <t>Duración: Desde las 00:00 horas del 01/02/2023 hasta las 24:00 horas del 31/01/2024.</t>
  </si>
  <si>
    <t>Daño a la vida en relación</t>
  </si>
  <si>
    <t xml:space="preserve">FRENTE A LA INEXISTENCIA DE RESPONSABILIDAD DERIVADA DEL ACCIDENTE DE TRANSITO:
1. INEXISTENCIA DE RESPONSABILIDAD AL ESTAR ANTE UNA CAUSA EXTRAÑA COMO EXIMENTE DE RESPONSABILIDAD. – HECHO EXCLUSIVO DE LA VICTIMA.  
2. REDUCCIÓN DE LA INDEMNIZACIÓN COMO CONSECUENCIA DE LA INCIDENCIA DE LA CONDUCTA DE MARÍA TERESA TORRES LUNA EN LA PRODUCCIÓN DEL DAÑO. 
3. IMPROCEDENCIA DEL RECONOCIMIENTO DEL LUCRO CESANTE. 
4. TASACIÓN EXORBITANTE DE LOS DAÑOS MORALES. 
5. INEXISTENCIA DE ELEMENTOS PROBATORIOS QUE PERMITAN ACREDITAR EL DAÑO A LA VIDA EN RELACIÓN Y EXCESIVA TASACIÓN. 
6. GENÉRICA O INNOMINADA . 
FRENTE AL CONTRATO DE SEGUROS:
1. INEXISTENCIA DE OBLIGACIÓN DE INDEMNIZAR POR INCUMPLIMIENTO DE LAS CARGAS DEL ARTÍCULO 1077 DEL CÓDIGO DE COMERCIO. 
2. RIESGOS EXPRESAMENTE EXCLUIDOS EN POLIZA MOTOR GROUP RC CONTRA No. 023205671 / 203 
3. CARÁCTER MERAMENTE INDEMNIZATORIO DE LOS CONTRATOS DE SEGURO. 
4. EN CUALQUIER CASO, DE NINGUNA FORMA SE PODRÁ EXCEDER EL LIMITE DEL VALOR ASEGURADO  
 </t>
  </si>
  <si>
    <t xml:space="preserve">148911248 - Apl. 214717SINIESTRO   LEGIS </t>
  </si>
  <si>
    <t>La contingencia se califica como PROBABLE, toda vez que la póliza Motor Group RC Contra No. 023205671-203 presta cobertura material y temporal. Adicionalmente, al no encontrarse probada la causa extraña como lo exige el artículo 1003 del Código de Comercio, se encuentra acreditada la responsabilidad del asegurado.
Lo primero que debe tomarse en consideración, es que la Póliza Motor Group RC Contra No. 023205671-203, cuyo asegurado es JHON ALEXANDER CLAVIJO SUAREZ, presta cobertura material y temporal, de conformidad con los hechos y pretensiones expuestas en el líbelo de la demanda. Frente a la cobertura temporal, debe señalarse que el accidente de tránsito ocurrió el 16 de abril de 2023, es decir, dentro del periodo de vigencia de la póliza, comprendida entre el 1 de febrero de 2023 hasta el 31 de enero de 2024. Aunado a ello, presta cobertura material en tanto ampara la responsabilidad civil contractual, pretensión que se le endilga al asegurado. 
Por otra parte, frente a la responsabilidad del asegurado, es preciso señalar que, si bien no obran en el expediente elementos probatorios que sustenten las condiciones en las que se presentó el accidente del 16 de abril de 2023, toda vez que, en el Informe Policial de Accidente de Tránsito (IPAT) No. A001537242 se estableció que, la causa probable del accidente estaba pendiente por establecer. Sin embargo, quedó probado a través del IPAT que entre la Señora María Teresa Torres Luna y Transportes Hatoviejo S.A., medió un contrato de transporte y, con ocasión a éste, el transportador se obligó a llevar a salvo hasta su destino a la señora Torres Luna. En ese sentido, para el caso de marras, debe darse aplicación al régimen de responsabilidad propio del contrato de transporte, contemplado en el artículo 1003 y siguientes del Código de Comercio. Así, en aplicación a dicho régimen, debe tenerse en cuenta que, la responsabilidad del asegurado cesa cuando se configure una causa extraña, circunstancia que no se ha probado en el presente proceso. De esa manera, al no encontrarse probada una causa extraña, que exima de responsabilidad al transportador, ésta estaría probada 
Lo anterior, sin perjuicio del carácter contingente del proceso.</t>
  </si>
  <si>
    <t xml:space="preserve">Como liquidación objetiva de las pretensiones se estima la suma de: $39.915.935, teniendo en cuenta las siguientes consideraciones:
1. Daño emergente: No se reconocerá el daño emergente alegado por la parte demandante, por motivo de honorarios profesionales, teniendo en cuenta que las facturas aportadas no cumplen con los requisitos del Código de Comercio y en todo caso, los valores pretendidos no son consecuencia del accidente de tránsito, sino corresponden a gastos propios del proceso. 
2. Lucro cesante: Se reconoce como lucro cesante la suma de $19.424.410. En primer lugar, se reconoce como lucro cesante consolidado la suma de $2.682.776, en aplicación a la fórmula establecida por las altas Cortes. En donde se tuvo en cuenta, Salario para el año 2023 y su respectiva indexación, los meses transcurridos desde el accidente a la fecha del informe, resta del 25% de costo de vida y porcentaje de PCL. El lucro cesante se reconoce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Así mismo, se reconoce como lucro cesante futuro la suma de $16.741.634, en aplicación a la fórmula establecida por las altas Cortes. En donde se tuvo en cuenta, Salario para el año 2023 y su respectiva indexación, los meses transcurridos desde el accidente a la fecha del informe, resta del 25% de costo de vida y porcentaje de PCL, la expectativa de vida de la victima de conformidad con lo establecido en la resolución 1555 de 2010 y restando los meses ya reconocidos por concepto de lucro cesante consolidado.
3. Daño moral: Se tomó como daño moral la suma de $8.782.082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Así pues, aplicando este antecedente en el caso concreto, se ha disminuido el valor de indemnización atendiendo la calificación de pérdida de capacidad laboral que tiene como origen el accidente de tránsito en donde se vio involucrada la demandante María Teresa Torres Luna con una PCL de 12,09%. En ese sentido el valor total a título de daño moral corresponde a $8.782.082.
4. Daño a la vida en relación: Se tomó como daño a la vida en relación la suma de $11.709.443, teniendo en cuenta que la señora María Teresa Torres Luna cuenta con un dictamen de pérdida de capacidad laboral del 12.09%.  Lo anterior, en atención al citado criterio jurisprudencial de la Corte Suprema de Justicia en Sentencia del 06/05/2016, SC5885-2016, en donde se reconoció una indemnización para la víctima directa de $20.000.000 y quien fue calificada con un 20.65% de PCL ante la deformidad física y permanente presentada como consecuencia de un hecho de tránsito. Así pues, aplicando este antecedente en el caso concreto y aplicando una regla de proporcionalidad, teniendo en cuenta de la pérdida de capacidad laboral de la Sra. María Teresa Torres Luna, se estima la suma antes indicada ($11.709.443).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</si>
</sst>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itetorres1957@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34" sqref="B34:C34"/>
    </sheetView>
  </sheetViews>
  <sheetFormatPr baseColWidth="10" defaultColWidth="0" defaultRowHeight="14.4" x14ac:dyDescent="0.3"/>
  <cols>
    <col min="1" max="1" width="69.21875" style="8" customWidth="1"/>
    <col min="2" max="2" width="55.21875" style="8" customWidth="1"/>
    <col min="3" max="3" width="108.77734375" style="8" customWidth="1"/>
    <col min="4" max="16384" width="11.44140625" style="2" hidden="1"/>
  </cols>
  <sheetData>
    <row r="1" spans="1:3" ht="25.8" x14ac:dyDescent="0.3">
      <c r="A1" s="54" t="s">
        <v>0</v>
      </c>
      <c r="B1" s="54"/>
      <c r="C1" s="54"/>
    </row>
    <row r="2" spans="1:3" x14ac:dyDescent="0.3">
      <c r="A2" s="5" t="s">
        <v>162</v>
      </c>
      <c r="B2" s="61" t="s">
        <v>195</v>
      </c>
      <c r="C2" s="62"/>
    </row>
    <row r="3" spans="1:3" x14ac:dyDescent="0.3">
      <c r="A3" s="5" t="s">
        <v>125</v>
      </c>
      <c r="B3" s="57" t="s">
        <v>196</v>
      </c>
      <c r="C3" s="58"/>
    </row>
    <row r="4" spans="1:3" x14ac:dyDescent="0.3">
      <c r="A4" s="5" t="s">
        <v>141</v>
      </c>
      <c r="B4" s="63" t="s">
        <v>197</v>
      </c>
      <c r="C4" s="58"/>
    </row>
    <row r="5" spans="1:3" ht="31.5" customHeight="1" x14ac:dyDescent="0.3">
      <c r="A5" s="5" t="s">
        <v>142</v>
      </c>
      <c r="B5" s="55" t="s">
        <v>198</v>
      </c>
      <c r="C5" s="55"/>
    </row>
    <row r="6" spans="1:3" x14ac:dyDescent="0.3">
      <c r="A6" s="5" t="s">
        <v>143</v>
      </c>
      <c r="B6" s="55" t="s">
        <v>103</v>
      </c>
      <c r="C6" s="55"/>
    </row>
    <row r="7" spans="1:3" x14ac:dyDescent="0.3">
      <c r="A7" s="25" t="s">
        <v>144</v>
      </c>
      <c r="B7" s="57" t="s">
        <v>127</v>
      </c>
      <c r="C7" s="58"/>
    </row>
    <row r="8" spans="1:3" ht="22.95" customHeight="1" x14ac:dyDescent="0.3">
      <c r="A8" s="26" t="s">
        <v>145</v>
      </c>
      <c r="B8" s="55" t="s">
        <v>198</v>
      </c>
      <c r="C8" s="55"/>
    </row>
    <row r="9" spans="1:3" x14ac:dyDescent="0.3">
      <c r="A9" s="26" t="s">
        <v>146</v>
      </c>
      <c r="B9" s="65">
        <v>25805439</v>
      </c>
      <c r="C9" s="55"/>
    </row>
    <row r="10" spans="1:3" x14ac:dyDescent="0.3">
      <c r="A10" s="26" t="s">
        <v>147</v>
      </c>
      <c r="B10" s="56" t="s">
        <v>207</v>
      </c>
      <c r="C10" s="56"/>
    </row>
    <row r="11" spans="1:3" ht="30" customHeight="1" x14ac:dyDescent="0.3">
      <c r="A11" s="27" t="s">
        <v>148</v>
      </c>
      <c r="B11" s="56">
        <v>3128079671</v>
      </c>
      <c r="C11" s="56"/>
    </row>
    <row r="12" spans="1:3" ht="30" customHeight="1" x14ac:dyDescent="0.3">
      <c r="A12" s="5" t="s">
        <v>149</v>
      </c>
      <c r="B12" s="72" t="s">
        <v>199</v>
      </c>
      <c r="C12" s="56"/>
    </row>
    <row r="13" spans="1:3" x14ac:dyDescent="0.3">
      <c r="A13" s="5" t="s">
        <v>150</v>
      </c>
      <c r="B13" s="55" t="s">
        <v>201</v>
      </c>
      <c r="C13" s="55"/>
    </row>
    <row r="14" spans="1:3" x14ac:dyDescent="0.3">
      <c r="A14" s="5" t="s">
        <v>151</v>
      </c>
      <c r="B14" s="66">
        <v>20952</v>
      </c>
      <c r="C14" s="55"/>
    </row>
    <row r="15" spans="1:3" x14ac:dyDescent="0.3">
      <c r="A15" s="5" t="s">
        <v>152</v>
      </c>
      <c r="B15" s="55" t="s">
        <v>203</v>
      </c>
      <c r="C15" s="55"/>
    </row>
    <row r="16" spans="1:3" x14ac:dyDescent="0.3">
      <c r="A16" s="5" t="s">
        <v>153</v>
      </c>
      <c r="B16" s="55" t="s">
        <v>200</v>
      </c>
      <c r="C16" s="55"/>
    </row>
    <row r="17" spans="1:3" ht="15" customHeight="1" x14ac:dyDescent="0.3">
      <c r="A17" s="5" t="s">
        <v>154</v>
      </c>
      <c r="B17" s="56" t="s">
        <v>85</v>
      </c>
      <c r="C17" s="56"/>
    </row>
    <row r="18" spans="1:3" x14ac:dyDescent="0.3">
      <c r="A18" s="5" t="s">
        <v>155</v>
      </c>
      <c r="B18" s="56" t="s">
        <v>202</v>
      </c>
      <c r="C18" s="56"/>
    </row>
    <row r="19" spans="1:3" ht="18.75" customHeight="1" x14ac:dyDescent="0.3">
      <c r="A19" s="5" t="s">
        <v>156</v>
      </c>
      <c r="B19" s="59" t="s">
        <v>204</v>
      </c>
      <c r="C19" s="60"/>
    </row>
    <row r="20" spans="1:3" x14ac:dyDescent="0.3">
      <c r="A20" s="5" t="s">
        <v>157</v>
      </c>
      <c r="B20" s="55">
        <v>1</v>
      </c>
      <c r="C20" s="55"/>
    </row>
    <row r="21" spans="1:3" ht="17.25" customHeight="1" x14ac:dyDescent="0.3">
      <c r="A21" s="5" t="s">
        <v>158</v>
      </c>
      <c r="B21" s="56" t="s">
        <v>95</v>
      </c>
      <c r="C21" s="56"/>
    </row>
    <row r="22" spans="1:3" x14ac:dyDescent="0.3">
      <c r="A22" s="26" t="s">
        <v>159</v>
      </c>
      <c r="B22" s="71">
        <v>45032</v>
      </c>
      <c r="C22" s="69"/>
    </row>
    <row r="23" spans="1:3" x14ac:dyDescent="0.3">
      <c r="A23" s="26" t="s">
        <v>160</v>
      </c>
      <c r="B23" s="70">
        <v>45580</v>
      </c>
      <c r="C23" s="69"/>
    </row>
    <row r="24" spans="1:3" x14ac:dyDescent="0.3">
      <c r="A24" s="26" t="s">
        <v>161</v>
      </c>
      <c r="B24" s="70">
        <v>45587</v>
      </c>
      <c r="C24" s="69"/>
    </row>
    <row r="25" spans="1:3" x14ac:dyDescent="0.3">
      <c r="A25" s="64" t="s">
        <v>119</v>
      </c>
      <c r="B25" s="69" t="s">
        <v>208</v>
      </c>
      <c r="C25" s="53"/>
    </row>
    <row r="26" spans="1:3" x14ac:dyDescent="0.3">
      <c r="A26" s="64"/>
      <c r="B26" s="53"/>
      <c r="C26" s="53"/>
    </row>
    <row r="27" spans="1:3" ht="100.5" customHeight="1" x14ac:dyDescent="0.3">
      <c r="A27" s="64"/>
      <c r="B27" s="53"/>
      <c r="C27" s="53"/>
    </row>
    <row r="28" spans="1:3" x14ac:dyDescent="0.3">
      <c r="A28" s="26" t="s">
        <v>163</v>
      </c>
      <c r="B28" s="53" t="s">
        <v>206</v>
      </c>
      <c r="C28" s="53"/>
    </row>
    <row r="29" spans="1:3" x14ac:dyDescent="0.3">
      <c r="A29" s="26" t="s">
        <v>164</v>
      </c>
      <c r="B29" s="53" t="s">
        <v>206</v>
      </c>
      <c r="C29" s="53"/>
    </row>
    <row r="30" spans="1:3" x14ac:dyDescent="0.3">
      <c r="A30" s="26" t="s">
        <v>165</v>
      </c>
      <c r="B30" s="53" t="s">
        <v>205</v>
      </c>
      <c r="C30" s="53"/>
    </row>
    <row r="31" spans="1:3" x14ac:dyDescent="0.3">
      <c r="A31" s="26" t="s">
        <v>166</v>
      </c>
      <c r="B31" s="53" t="s">
        <v>206</v>
      </c>
      <c r="C31" s="53"/>
    </row>
    <row r="32" spans="1:3" x14ac:dyDescent="0.3">
      <c r="A32" s="26" t="s">
        <v>167</v>
      </c>
      <c r="B32" s="67">
        <v>45688</v>
      </c>
      <c r="C32" s="68"/>
    </row>
    <row r="33" spans="1:3" x14ac:dyDescent="0.3">
      <c r="A33" s="5" t="s">
        <v>168</v>
      </c>
      <c r="B33" s="66">
        <v>45678</v>
      </c>
      <c r="C33" s="66"/>
    </row>
    <row r="34" spans="1:3" ht="43.2" x14ac:dyDescent="0.3">
      <c r="A34" s="5" t="s">
        <v>169</v>
      </c>
      <c r="B34" s="66">
        <v>45708</v>
      </c>
      <c r="C34" s="55"/>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A7B09A2B-5FDB-450D-87F6-249C22A4E73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4" sqref="B4:C4"/>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25.8" x14ac:dyDescent="0.3">
      <c r="A1" s="92" t="s">
        <v>10</v>
      </c>
      <c r="B1" s="92"/>
      <c r="C1" s="92"/>
    </row>
    <row r="2" spans="1:3" ht="15.75" customHeight="1" x14ac:dyDescent="0.3">
      <c r="A2" s="20" t="s">
        <v>11</v>
      </c>
      <c r="B2" s="93" t="s">
        <v>213</v>
      </c>
      <c r="C2" s="94"/>
    </row>
    <row r="3" spans="1:3" s="2" customFormat="1" x14ac:dyDescent="0.3">
      <c r="A3" s="5" t="s">
        <v>1</v>
      </c>
      <c r="B3" s="55" t="str">
        <f>'AUTOS  NOTA 322'!B2:C2</f>
        <v>11001400301120240142700</v>
      </c>
      <c r="C3" s="55"/>
    </row>
    <row r="4" spans="1:3" s="2" customFormat="1" x14ac:dyDescent="0.3">
      <c r="A4" s="5" t="s">
        <v>2</v>
      </c>
      <c r="B4" s="55" t="str">
        <f>'AUTOS  NOTA 322'!B3:C3</f>
        <v>JUZGADO 011 CIVIL MUNICIPAL DE BOGOTÁ</v>
      </c>
      <c r="C4" s="55"/>
    </row>
    <row r="5" spans="1:3" s="2" customFormat="1" x14ac:dyDescent="0.3">
      <c r="A5" s="5" t="s">
        <v>3</v>
      </c>
      <c r="B5" s="55" t="str">
        <f>'AUTOS  NOTA 322'!B4:C4</f>
        <v>ALLIANZ SEGUROS S.A.
JHONER OSORIO LONDOÑO
JOHN ALEXANDER CLAVIJO SUAREZ
TRANSPORTES HATO VIEJO SA</v>
      </c>
      <c r="C5" s="55"/>
    </row>
    <row r="6" spans="1:3" s="2" customFormat="1" x14ac:dyDescent="0.3">
      <c r="A6" s="5" t="s">
        <v>4</v>
      </c>
      <c r="B6" s="55" t="str">
        <f>'AUTOS  NOTA 322'!B5:C5</f>
        <v>MARIA TERESA TORRES LUNA (VICTIMA ) (68 AÑOS DE EDAD)</v>
      </c>
      <c r="C6" s="55"/>
    </row>
    <row r="7" spans="1:3" s="2" customFormat="1" x14ac:dyDescent="0.3">
      <c r="A7" s="5" t="s">
        <v>5</v>
      </c>
      <c r="B7" s="55" t="str">
        <f>'AUTOS  NOTA 322'!B6:C6</f>
        <v>DEMANDA DIRECTA</v>
      </c>
      <c r="C7" s="55"/>
    </row>
    <row r="8" spans="1:3" s="2" customFormat="1" x14ac:dyDescent="0.3">
      <c r="A8" s="29" t="s">
        <v>100</v>
      </c>
      <c r="B8" s="55" t="str">
        <f>'AUTOS  NOTA 322'!B7:C8</f>
        <v>MARIA TERESA TORRES LUNA (VICTIMA ) (68 AÑOS DE EDAD)</v>
      </c>
      <c r="C8" s="55"/>
    </row>
    <row r="9" spans="1:3" x14ac:dyDescent="0.3">
      <c r="A9" s="20" t="s">
        <v>12</v>
      </c>
      <c r="B9" s="55" t="s">
        <v>209</v>
      </c>
      <c r="C9" s="55"/>
    </row>
    <row r="10" spans="1:3" x14ac:dyDescent="0.3">
      <c r="A10" s="20" t="s">
        <v>9</v>
      </c>
      <c r="B10" s="57" t="s">
        <v>127</v>
      </c>
      <c r="C10" s="58"/>
    </row>
    <row r="11" spans="1:3" x14ac:dyDescent="0.3">
      <c r="A11" s="20" t="s">
        <v>13</v>
      </c>
      <c r="B11" s="75">
        <v>86000000</v>
      </c>
      <c r="C11" s="76"/>
    </row>
    <row r="12" spans="1:3" x14ac:dyDescent="0.3">
      <c r="A12" s="20" t="s">
        <v>114</v>
      </c>
      <c r="B12" s="75">
        <v>0</v>
      </c>
      <c r="C12" s="76"/>
    </row>
    <row r="13" spans="1:3" x14ac:dyDescent="0.3">
      <c r="A13" s="20" t="s">
        <v>14</v>
      </c>
      <c r="B13" s="57"/>
      <c r="C13" s="58"/>
    </row>
    <row r="14" spans="1:3" x14ac:dyDescent="0.3">
      <c r="A14" s="20" t="s">
        <v>15</v>
      </c>
      <c r="B14" s="56" t="s">
        <v>210</v>
      </c>
      <c r="C14" s="55"/>
    </row>
    <row r="15" spans="1:3" x14ac:dyDescent="0.3">
      <c r="A15" s="20" t="s">
        <v>16</v>
      </c>
      <c r="B15" s="55" t="s">
        <v>17</v>
      </c>
      <c r="C15" s="55"/>
    </row>
    <row r="16" spans="1:3" x14ac:dyDescent="0.3">
      <c r="A16" s="20" t="s">
        <v>18</v>
      </c>
      <c r="B16" s="55" t="s">
        <v>17</v>
      </c>
      <c r="C16" s="55"/>
    </row>
    <row r="17" spans="1:3" x14ac:dyDescent="0.3">
      <c r="A17" s="79" t="s">
        <v>19</v>
      </c>
      <c r="B17" s="55" t="s">
        <v>20</v>
      </c>
      <c r="C17" s="55"/>
    </row>
    <row r="18" spans="1:3" x14ac:dyDescent="0.3">
      <c r="A18" s="80"/>
      <c r="B18" s="10" t="s">
        <v>21</v>
      </c>
      <c r="C18" s="10" t="s">
        <v>22</v>
      </c>
    </row>
    <row r="19" spans="1:3" x14ac:dyDescent="0.3">
      <c r="A19" s="80"/>
      <c r="B19" s="6" t="s">
        <v>117</v>
      </c>
      <c r="C19" s="6"/>
    </row>
    <row r="20" spans="1:3" x14ac:dyDescent="0.3">
      <c r="A20" s="80"/>
      <c r="B20" s="6"/>
      <c r="C20" s="6"/>
    </row>
    <row r="21" spans="1:3" x14ac:dyDescent="0.3">
      <c r="A21" s="81"/>
      <c r="B21" s="6"/>
      <c r="C21" s="6"/>
    </row>
    <row r="22" spans="1:3" x14ac:dyDescent="0.3">
      <c r="A22" s="20" t="s">
        <v>23</v>
      </c>
      <c r="B22" s="55"/>
      <c r="C22" s="55"/>
    </row>
    <row r="23" spans="1:3" x14ac:dyDescent="0.3">
      <c r="A23" s="20" t="s">
        <v>24</v>
      </c>
      <c r="B23" s="82"/>
      <c r="C23" s="83"/>
    </row>
    <row r="24" spans="1:3" x14ac:dyDescent="0.3">
      <c r="A24" s="20" t="s">
        <v>25</v>
      </c>
      <c r="B24" s="55" t="s">
        <v>84</v>
      </c>
      <c r="C24" s="55"/>
    </row>
    <row r="25" spans="1:3" x14ac:dyDescent="0.3">
      <c r="A25" s="20" t="s">
        <v>26</v>
      </c>
      <c r="B25" s="55"/>
      <c r="C25" s="55"/>
    </row>
    <row r="26" spans="1:3" x14ac:dyDescent="0.3">
      <c r="A26" s="20" t="s">
        <v>28</v>
      </c>
      <c r="B26" s="55"/>
      <c r="C26" s="55"/>
    </row>
    <row r="27" spans="1:3" x14ac:dyDescent="0.3">
      <c r="A27" s="19" t="s">
        <v>29</v>
      </c>
      <c r="B27" s="55"/>
      <c r="C27" s="55"/>
    </row>
    <row r="28" spans="1:3" x14ac:dyDescent="0.3">
      <c r="A28" s="84" t="s">
        <v>30</v>
      </c>
      <c r="B28" s="84"/>
      <c r="C28" s="84"/>
    </row>
    <row r="29" spans="1:3" x14ac:dyDescent="0.3">
      <c r="A29" s="77" t="s">
        <v>31</v>
      </c>
      <c r="B29" s="78"/>
      <c r="C29" s="11"/>
    </row>
    <row r="30" spans="1:3" x14ac:dyDescent="0.3">
      <c r="A30" s="77" t="s">
        <v>32</v>
      </c>
      <c r="B30" s="78"/>
      <c r="C30" s="11"/>
    </row>
    <row r="31" spans="1:3" x14ac:dyDescent="0.3">
      <c r="A31" s="77" t="s">
        <v>33</v>
      </c>
      <c r="B31" s="78"/>
      <c r="C31" s="12"/>
    </row>
    <row r="32" spans="1:3" x14ac:dyDescent="0.3">
      <c r="A32" s="77" t="s">
        <v>34</v>
      </c>
      <c r="B32" s="78"/>
      <c r="C32" s="11"/>
    </row>
    <row r="33" spans="1:3" x14ac:dyDescent="0.3">
      <c r="A33" s="77" t="s">
        <v>35</v>
      </c>
      <c r="B33" s="78"/>
      <c r="C33" s="11"/>
    </row>
    <row r="34" spans="1:3" x14ac:dyDescent="0.3">
      <c r="A34" s="77" t="s">
        <v>36</v>
      </c>
      <c r="B34" s="78"/>
      <c r="C34" s="13"/>
    </row>
    <row r="35" spans="1:3" x14ac:dyDescent="0.3">
      <c r="A35" s="73" t="s">
        <v>37</v>
      </c>
      <c r="B35" s="74"/>
      <c r="C35" s="14"/>
    </row>
    <row r="36" spans="1:3" x14ac:dyDescent="0.3">
      <c r="A36" s="73" t="s">
        <v>38</v>
      </c>
      <c r="B36" s="74"/>
      <c r="C36" s="15"/>
    </row>
    <row r="37" spans="1:3" x14ac:dyDescent="0.3">
      <c r="A37" s="85" t="s">
        <v>39</v>
      </c>
      <c r="B37" s="86"/>
      <c r="C37" s="15"/>
    </row>
    <row r="38" spans="1:3" x14ac:dyDescent="0.3">
      <c r="A38" s="87"/>
      <c r="B38" s="88"/>
      <c r="C38" s="15"/>
    </row>
    <row r="39" spans="1:3" x14ac:dyDescent="0.3">
      <c r="A39" s="89"/>
      <c r="B39" s="90"/>
      <c r="C39" s="15"/>
    </row>
    <row r="40" spans="1:3" x14ac:dyDescent="0.3">
      <c r="A40" s="91" t="s">
        <v>40</v>
      </c>
      <c r="B40" s="91"/>
      <c r="C40" s="91"/>
    </row>
    <row r="41" spans="1:3" x14ac:dyDescent="0.3">
      <c r="A41" s="17" t="s">
        <v>41</v>
      </c>
      <c r="B41" s="18"/>
      <c r="C41" s="15"/>
    </row>
    <row r="42" spans="1:3" x14ac:dyDescent="0.3">
      <c r="A42" s="73" t="s">
        <v>42</v>
      </c>
      <c r="B42" s="74"/>
      <c r="C42" s="15"/>
    </row>
    <row r="43" spans="1:3" x14ac:dyDescent="0.3">
      <c r="A43" s="73" t="s">
        <v>43</v>
      </c>
      <c r="B43" s="74"/>
      <c r="C43" s="15"/>
    </row>
    <row r="44" spans="1:3" x14ac:dyDescent="0.3">
      <c r="A44" s="17" t="s">
        <v>44</v>
      </c>
      <c r="B44" s="18"/>
      <c r="C44" s="15"/>
    </row>
    <row r="45" spans="1:3" x14ac:dyDescent="0.3">
      <c r="A45" s="17" t="s">
        <v>45</v>
      </c>
      <c r="B45" s="18"/>
      <c r="C45" s="15"/>
    </row>
    <row r="46" spans="1:3" x14ac:dyDescent="0.3">
      <c r="A46" s="73" t="s">
        <v>46</v>
      </c>
      <c r="B46" s="74"/>
      <c r="C46" s="15"/>
    </row>
    <row r="47" spans="1:3" x14ac:dyDescent="0.3">
      <c r="A47" s="17" t="s">
        <v>47</v>
      </c>
      <c r="B47" s="16"/>
      <c r="C47" s="15"/>
    </row>
    <row r="48" spans="1:3" x14ac:dyDescent="0.3">
      <c r="A48" s="73" t="s">
        <v>48</v>
      </c>
      <c r="B48" s="74"/>
      <c r="C48" s="15"/>
    </row>
    <row r="49" spans="1:3" x14ac:dyDescent="0.3">
      <c r="A49" s="73" t="s">
        <v>49</v>
      </c>
      <c r="B49" s="74"/>
      <c r="C49" s="15"/>
    </row>
    <row r="50" spans="1:3" x14ac:dyDescent="0.3">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A9FFAD46-918A-4E6A-8809-DBC0B6834ECF}">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27" zoomScale="85" zoomScaleNormal="85" workbookViewId="0">
      <selection activeCell="B42" sqref="B42:C42"/>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12" t="s">
        <v>50</v>
      </c>
      <c r="B1" s="112"/>
      <c r="C1" s="112"/>
    </row>
    <row r="2" spans="1:9" ht="15" customHeight="1" x14ac:dyDescent="0.3">
      <c r="A2" s="33" t="s">
        <v>11</v>
      </c>
      <c r="B2" s="97" t="str">
        <f>'AUTOS NOTA 321'!B2:C2</f>
        <v xml:space="preserve">148911248 - Apl. 214717SINIESTRO   LEGIS </v>
      </c>
      <c r="C2" s="98"/>
    </row>
    <row r="3" spans="1:9" x14ac:dyDescent="0.3">
      <c r="A3" s="34" t="s">
        <v>1</v>
      </c>
      <c r="B3" s="113" t="str">
        <f>'AUTOS  NOTA 322'!B2:C2</f>
        <v>11001400301120240142700</v>
      </c>
      <c r="C3" s="113"/>
    </row>
    <row r="4" spans="1:9" x14ac:dyDescent="0.3">
      <c r="A4" s="34" t="s">
        <v>2</v>
      </c>
      <c r="B4" s="113" t="str">
        <f>'AUTOS  NOTA 322'!B3:C3</f>
        <v>JUZGADO 011 CIVIL MUNICIPAL DE BOGOTÁ</v>
      </c>
      <c r="C4" s="113"/>
    </row>
    <row r="5" spans="1:9" x14ac:dyDescent="0.3">
      <c r="A5" s="34" t="s">
        <v>3</v>
      </c>
      <c r="B5" s="113" t="str">
        <f>'AUTOS  NOTA 322'!B4:C4</f>
        <v>ALLIANZ SEGUROS S.A.
JHONER OSORIO LONDOÑO
JOHN ALEXANDER CLAVIJO SUAREZ
TRANSPORTES HATO VIEJO SA</v>
      </c>
      <c r="C5" s="113"/>
    </row>
    <row r="6" spans="1:9" ht="15" customHeight="1" x14ac:dyDescent="0.3">
      <c r="A6" s="34" t="s">
        <v>4</v>
      </c>
      <c r="B6" s="113" t="str">
        <f>'AUTOS  NOTA 322'!B5:C5</f>
        <v>MARIA TERESA TORRES LUNA (VICTIMA ) (68 AÑOS DE EDAD)</v>
      </c>
      <c r="C6" s="113"/>
    </row>
    <row r="7" spans="1:9" x14ac:dyDescent="0.3">
      <c r="A7" s="34" t="s">
        <v>5</v>
      </c>
      <c r="B7" s="113" t="str">
        <f>'AUTOS  NOTA 322'!B6:C6</f>
        <v>DEMANDA DIRECTA</v>
      </c>
      <c r="C7" s="113"/>
    </row>
    <row r="8" spans="1:9" x14ac:dyDescent="0.3">
      <c r="A8" s="36" t="s">
        <v>100</v>
      </c>
      <c r="B8" s="113" t="str">
        <f>'AUTOS  NOTA 322'!B7:C8</f>
        <v>MARIA TERESA TORRES LUNA (VICTIMA ) (68 AÑOS DE EDAD)</v>
      </c>
      <c r="C8" s="113"/>
    </row>
    <row r="9" spans="1:9" x14ac:dyDescent="0.3">
      <c r="A9" s="34" t="s">
        <v>51</v>
      </c>
      <c r="B9" s="110">
        <f>SUM(C11,C12,C14,C15,C17)</f>
        <v>161913668</v>
      </c>
      <c r="C9" s="111"/>
    </row>
    <row r="10" spans="1:9" x14ac:dyDescent="0.3">
      <c r="A10" s="114" t="s">
        <v>52</v>
      </c>
      <c r="B10" s="102" t="s">
        <v>53</v>
      </c>
      <c r="C10" s="103"/>
    </row>
    <row r="11" spans="1:9" x14ac:dyDescent="0.3">
      <c r="A11" s="114"/>
      <c r="B11" s="35" t="s">
        <v>54</v>
      </c>
      <c r="C11" s="30">
        <v>30871863</v>
      </c>
    </row>
    <row r="12" spans="1:9" x14ac:dyDescent="0.3">
      <c r="A12" s="114"/>
      <c r="B12" s="35" t="s">
        <v>55</v>
      </c>
      <c r="C12" s="30">
        <v>1041805</v>
      </c>
    </row>
    <row r="13" spans="1:9" x14ac:dyDescent="0.3">
      <c r="A13" s="114"/>
      <c r="B13" s="102"/>
      <c r="C13" s="103"/>
    </row>
    <row r="14" spans="1:9" x14ac:dyDescent="0.3">
      <c r="A14" s="114"/>
      <c r="B14" s="35" t="s">
        <v>98</v>
      </c>
      <c r="C14" s="38">
        <v>65000000</v>
      </c>
    </row>
    <row r="15" spans="1:9" x14ac:dyDescent="0.3">
      <c r="A15" s="114"/>
      <c r="B15" s="35" t="s">
        <v>211</v>
      </c>
      <c r="C15" s="38">
        <v>65000000</v>
      </c>
      <c r="E15" s="41" t="s">
        <v>57</v>
      </c>
      <c r="F15" s="42">
        <v>0.7</v>
      </c>
    </row>
    <row r="16" spans="1:9" x14ac:dyDescent="0.3">
      <c r="A16" s="114"/>
      <c r="B16" s="102" t="s">
        <v>58</v>
      </c>
      <c r="C16" s="103"/>
      <c r="E16" s="41" t="s">
        <v>59</v>
      </c>
      <c r="F16" s="43">
        <v>0.3</v>
      </c>
      <c r="I16" s="44"/>
    </row>
    <row r="17" spans="1:9" x14ac:dyDescent="0.3">
      <c r="A17" s="114"/>
      <c r="B17" s="35"/>
      <c r="C17" s="39"/>
      <c r="F17" s="45"/>
      <c r="I17" s="44"/>
    </row>
    <row r="18" spans="1:9" ht="23.25" customHeight="1" x14ac:dyDescent="0.3">
      <c r="A18" s="37" t="s">
        <v>60</v>
      </c>
      <c r="B18" s="97" t="s">
        <v>57</v>
      </c>
      <c r="C18" s="98"/>
    </row>
    <row r="19" spans="1:9" ht="28.8" x14ac:dyDescent="0.3">
      <c r="A19" s="34" t="s">
        <v>62</v>
      </c>
      <c r="B19" s="104" t="s">
        <v>214</v>
      </c>
      <c r="C19" s="105"/>
    </row>
    <row r="20" spans="1:9" ht="15" customHeight="1" x14ac:dyDescent="0.3">
      <c r="A20" s="46" t="s">
        <v>63</v>
      </c>
      <c r="B20" s="99">
        <f>((C22+C23+C25+C26+C30+C28+C32+C34+C29+C33)-C37-C38)*C36*C39</f>
        <v>39915935</v>
      </c>
      <c r="C20" s="99"/>
    </row>
    <row r="21" spans="1:9" x14ac:dyDescent="0.3">
      <c r="A21" s="37" t="s">
        <v>64</v>
      </c>
      <c r="B21" s="106" t="s">
        <v>53</v>
      </c>
      <c r="C21" s="107"/>
    </row>
    <row r="22" spans="1:9" x14ac:dyDescent="0.3">
      <c r="A22" s="95"/>
      <c r="B22" s="35" t="s">
        <v>54</v>
      </c>
      <c r="C22" s="30">
        <v>19424410</v>
      </c>
    </row>
    <row r="23" spans="1:9" x14ac:dyDescent="0.3">
      <c r="A23" s="96"/>
      <c r="B23" s="35" t="s">
        <v>55</v>
      </c>
      <c r="C23" s="30">
        <v>0</v>
      </c>
    </row>
    <row r="24" spans="1:9" x14ac:dyDescent="0.3">
      <c r="A24" s="96"/>
      <c r="B24" s="102" t="s">
        <v>56</v>
      </c>
      <c r="C24" s="103"/>
    </row>
    <row r="25" spans="1:9" x14ac:dyDescent="0.3">
      <c r="A25" s="96"/>
      <c r="B25" s="35" t="s">
        <v>98</v>
      </c>
      <c r="C25" s="30">
        <v>8782082</v>
      </c>
    </row>
    <row r="26" spans="1:9" ht="28.95" customHeight="1" x14ac:dyDescent="0.3">
      <c r="A26" s="96"/>
      <c r="B26" s="35" t="s">
        <v>99</v>
      </c>
      <c r="C26" s="30">
        <v>11709443</v>
      </c>
    </row>
    <row r="27" spans="1:9" x14ac:dyDescent="0.3">
      <c r="A27" s="96"/>
      <c r="B27" s="102" t="s">
        <v>120</v>
      </c>
      <c r="C27" s="103"/>
    </row>
    <row r="28" spans="1:9" x14ac:dyDescent="0.3">
      <c r="A28" s="96"/>
      <c r="B28" s="35" t="s">
        <v>129</v>
      </c>
      <c r="C28" s="30">
        <v>0</v>
      </c>
    </row>
    <row r="29" spans="1:9" x14ac:dyDescent="0.3">
      <c r="A29" s="96"/>
      <c r="B29" s="35" t="s">
        <v>54</v>
      </c>
      <c r="C29" s="30"/>
    </row>
    <row r="30" spans="1:9" x14ac:dyDescent="0.3">
      <c r="A30" s="96"/>
      <c r="B30" s="35" t="s">
        <v>55</v>
      </c>
      <c r="C30" s="30">
        <v>0</v>
      </c>
    </row>
    <row r="31" spans="1:9" x14ac:dyDescent="0.3">
      <c r="A31" s="96"/>
      <c r="B31" s="102" t="s">
        <v>121</v>
      </c>
      <c r="C31" s="103"/>
    </row>
    <row r="32" spans="1:9" x14ac:dyDescent="0.3">
      <c r="A32" s="96"/>
      <c r="B32" s="35"/>
      <c r="C32" s="30"/>
    </row>
    <row r="33" spans="1:3" x14ac:dyDescent="0.3">
      <c r="A33" s="96"/>
      <c r="B33" s="35" t="s">
        <v>54</v>
      </c>
      <c r="C33" s="30">
        <v>0</v>
      </c>
    </row>
    <row r="34" spans="1:3" x14ac:dyDescent="0.3">
      <c r="A34" s="96"/>
      <c r="B34" s="35" t="s">
        <v>55</v>
      </c>
      <c r="C34" s="30">
        <v>0</v>
      </c>
    </row>
    <row r="35" spans="1:3" x14ac:dyDescent="0.3">
      <c r="A35" s="96"/>
      <c r="B35" s="102" t="s">
        <v>113</v>
      </c>
      <c r="C35" s="103"/>
    </row>
    <row r="36" spans="1:3" x14ac:dyDescent="0.3">
      <c r="A36" s="96"/>
      <c r="B36" s="35" t="s">
        <v>124</v>
      </c>
      <c r="C36" s="31">
        <v>1</v>
      </c>
    </row>
    <row r="37" spans="1:3" x14ac:dyDescent="0.3">
      <c r="A37" s="96"/>
      <c r="B37" s="35" t="s">
        <v>114</v>
      </c>
      <c r="C37" s="32">
        <v>0</v>
      </c>
    </row>
    <row r="38" spans="1:3" x14ac:dyDescent="0.3">
      <c r="A38" s="96"/>
      <c r="B38" s="35" t="s">
        <v>170</v>
      </c>
      <c r="C38" s="32">
        <v>0</v>
      </c>
    </row>
    <row r="39" spans="1:3" x14ac:dyDescent="0.3">
      <c r="A39" s="96"/>
      <c r="B39" s="35" t="s">
        <v>128</v>
      </c>
      <c r="C39" s="31">
        <v>1</v>
      </c>
    </row>
    <row r="40" spans="1:3" x14ac:dyDescent="0.3">
      <c r="A40" s="47" t="s">
        <v>65</v>
      </c>
      <c r="B40" s="99">
        <f>IFERROR(B20*(VLOOKUP(B18,E15:F17,2,0)),16666)</f>
        <v>27941154.5</v>
      </c>
      <c r="C40" s="99"/>
    </row>
    <row r="41" spans="1:3" ht="93" customHeight="1" x14ac:dyDescent="0.3">
      <c r="A41" s="34" t="s">
        <v>122</v>
      </c>
      <c r="B41" s="100" t="s">
        <v>215</v>
      </c>
      <c r="C41" s="101"/>
    </row>
    <row r="42" spans="1:3" ht="211.5" customHeight="1" x14ac:dyDescent="0.3">
      <c r="A42" s="34" t="s">
        <v>66</v>
      </c>
      <c r="B42" s="115" t="s">
        <v>212</v>
      </c>
      <c r="C42" s="116"/>
    </row>
    <row r="45" spans="1:3" ht="25.8" x14ac:dyDescent="0.3">
      <c r="A45" s="108" t="s">
        <v>171</v>
      </c>
      <c r="B45" s="108"/>
      <c r="C45" s="108"/>
    </row>
    <row r="46" spans="1:3" x14ac:dyDescent="0.3">
      <c r="A46" s="109" t="s">
        <v>172</v>
      </c>
      <c r="B46" s="109"/>
      <c r="C46" s="109"/>
    </row>
    <row r="47" spans="1:3" x14ac:dyDescent="0.3">
      <c r="A47" s="48" t="s">
        <v>173</v>
      </c>
      <c r="B47" s="48" t="s">
        <v>174</v>
      </c>
      <c r="C47" s="49" t="s">
        <v>175</v>
      </c>
    </row>
    <row r="48" spans="1:3" ht="26.4" x14ac:dyDescent="0.3">
      <c r="A48" s="50" t="s">
        <v>176</v>
      </c>
      <c r="B48" s="51" t="s">
        <v>27</v>
      </c>
      <c r="C48" s="50" t="s">
        <v>177</v>
      </c>
    </row>
    <row r="49" spans="1:3" ht="39.6" x14ac:dyDescent="0.3">
      <c r="A49" s="50" t="s">
        <v>178</v>
      </c>
      <c r="B49" s="51" t="s">
        <v>27</v>
      </c>
      <c r="C49" s="50" t="s">
        <v>179</v>
      </c>
    </row>
    <row r="50" spans="1:3" ht="26.4" x14ac:dyDescent="0.3">
      <c r="A50" s="50" t="s">
        <v>180</v>
      </c>
      <c r="B50" s="51" t="s">
        <v>27</v>
      </c>
      <c r="C50" s="50" t="s">
        <v>181</v>
      </c>
    </row>
    <row r="51" spans="1:3" x14ac:dyDescent="0.3">
      <c r="A51" s="50" t="s">
        <v>182</v>
      </c>
      <c r="B51" s="51" t="s">
        <v>27</v>
      </c>
      <c r="C51" s="50" t="s">
        <v>183</v>
      </c>
    </row>
    <row r="52" spans="1:3" x14ac:dyDescent="0.3">
      <c r="A52" s="50" t="s">
        <v>184</v>
      </c>
      <c r="B52" s="51" t="s">
        <v>27</v>
      </c>
      <c r="C52" s="52"/>
    </row>
    <row r="53" spans="1:3" x14ac:dyDescent="0.3">
      <c r="A53" s="50" t="s">
        <v>185</v>
      </c>
      <c r="B53" s="51"/>
      <c r="C53" s="50" t="s">
        <v>186</v>
      </c>
    </row>
    <row r="54" spans="1:3" ht="26.4" x14ac:dyDescent="0.3">
      <c r="A54" s="50" t="s">
        <v>187</v>
      </c>
      <c r="B54" s="51" t="s">
        <v>27</v>
      </c>
      <c r="C54" s="50" t="s">
        <v>188</v>
      </c>
    </row>
    <row r="55" spans="1:3" x14ac:dyDescent="0.3">
      <c r="A55" s="50" t="s">
        <v>189</v>
      </c>
      <c r="B55" s="51" t="s">
        <v>27</v>
      </c>
      <c r="C55" s="52" t="s">
        <v>190</v>
      </c>
    </row>
    <row r="56" spans="1:3" ht="26.4" x14ac:dyDescent="0.3">
      <c r="A56" s="50" t="s">
        <v>191</v>
      </c>
      <c r="B56" s="51" t="s">
        <v>27</v>
      </c>
      <c r="C56" s="52" t="s">
        <v>192</v>
      </c>
    </row>
    <row r="57" spans="1:3" ht="26.4" x14ac:dyDescent="0.3">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headerFooter>
    <oddHeader>&amp;C&amp;"Calibri"&amp;10&amp;K000000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2" t="s">
        <v>67</v>
      </c>
      <c r="B1" s="92"/>
      <c r="C1" s="92"/>
    </row>
    <row r="2" spans="1:3" x14ac:dyDescent="0.3">
      <c r="A2" s="20" t="s">
        <v>11</v>
      </c>
      <c r="B2" s="82" t="str">
        <f>'AUTOS NOTA 324-478'!B2:C2</f>
        <v xml:space="preserve">148911248 - Apl. 214717SINIESTRO   LEGIS </v>
      </c>
      <c r="C2" s="83"/>
    </row>
    <row r="3" spans="1:3" x14ac:dyDescent="0.3">
      <c r="A3" s="5" t="s">
        <v>1</v>
      </c>
      <c r="B3" s="55" t="str">
        <f>'AUTOS  NOTA 322'!B2:C2</f>
        <v>11001400301120240142700</v>
      </c>
      <c r="C3" s="55"/>
    </row>
    <row r="4" spans="1:3" x14ac:dyDescent="0.3">
      <c r="A4" s="5" t="s">
        <v>2</v>
      </c>
      <c r="B4" s="55" t="str">
        <f>'AUTOS  NOTA 322'!B3:C3</f>
        <v>JUZGADO 011 CIVIL MUNICIPAL DE BOGOTÁ</v>
      </c>
      <c r="C4" s="55"/>
    </row>
    <row r="5" spans="1:3" x14ac:dyDescent="0.3">
      <c r="A5" s="5" t="s">
        <v>3</v>
      </c>
      <c r="B5" s="55" t="str">
        <f>'AUTOS  NOTA 322'!B4:C4</f>
        <v>ALLIANZ SEGUROS S.A.
JHONER OSORIO LONDOÑO
JOHN ALEXANDER CLAVIJO SUAREZ
TRANSPORTES HATO VIEJO SA</v>
      </c>
      <c r="C5" s="55"/>
    </row>
    <row r="6" spans="1:3" ht="15" customHeight="1" x14ac:dyDescent="0.3">
      <c r="A6" s="5" t="s">
        <v>4</v>
      </c>
      <c r="B6" s="55" t="str">
        <f>'AUTOS  NOTA 322'!B5:C5</f>
        <v>MARIA TERESA TORRES LUNA (VICTIMA ) (68 AÑOS DE EDAD)</v>
      </c>
      <c r="C6" s="55"/>
    </row>
    <row r="7" spans="1:3" ht="15" customHeight="1" x14ac:dyDescent="0.3">
      <c r="A7" s="5" t="s">
        <v>5</v>
      </c>
      <c r="B7" s="55" t="str">
        <f>'AUTOS  NOTA 322'!B6:C6</f>
        <v>DEMANDA DIRECTA</v>
      </c>
      <c r="C7" s="55"/>
    </row>
    <row r="8" spans="1:3" ht="15" customHeight="1" x14ac:dyDescent="0.3">
      <c r="A8" s="29" t="s">
        <v>100</v>
      </c>
      <c r="B8" s="55" t="str">
        <f>'AUTOS  NOTA 322'!B7:C8</f>
        <v>MARIA TERESA TORRES LUNA (VICTIMA ) (68 AÑOS DE EDAD)</v>
      </c>
      <c r="C8" s="55"/>
    </row>
    <row r="9" spans="1:3" ht="19.05" customHeight="1" x14ac:dyDescent="0.3">
      <c r="A9" s="5" t="s">
        <v>101</v>
      </c>
      <c r="B9" s="55"/>
      <c r="C9" s="55"/>
    </row>
    <row r="10" spans="1:3" x14ac:dyDescent="0.3">
      <c r="A10" s="7" t="s">
        <v>64</v>
      </c>
      <c r="B10" s="119">
        <f>'AUTOS NOTA 324-478'!B20:C20</f>
        <v>39915935</v>
      </c>
      <c r="C10" s="119"/>
    </row>
    <row r="11" spans="1:3" x14ac:dyDescent="0.3">
      <c r="A11" s="7" t="s">
        <v>115</v>
      </c>
      <c r="B11" s="120">
        <f>'AUTOS NOTA 324-478'!B40:C40</f>
        <v>27941154.5</v>
      </c>
      <c r="C11" s="55"/>
    </row>
    <row r="12" spans="1:3" ht="28.8" x14ac:dyDescent="0.3">
      <c r="A12" s="7" t="s">
        <v>68</v>
      </c>
      <c r="B12" s="117"/>
      <c r="C12" s="118"/>
    </row>
    <row r="13" spans="1:3" ht="43.2" x14ac:dyDescent="0.3">
      <c r="A13" s="5" t="s">
        <v>69</v>
      </c>
      <c r="B13" s="55"/>
      <c r="C13" s="55"/>
    </row>
    <row r="14" spans="1:3" ht="43.2" x14ac:dyDescent="0.3">
      <c r="A14" s="5" t="s">
        <v>70</v>
      </c>
      <c r="B14" s="55"/>
      <c r="C14" s="55"/>
    </row>
    <row r="15" spans="1:3" x14ac:dyDescent="0.3">
      <c r="A15" s="5" t="s">
        <v>71</v>
      </c>
      <c r="B15" s="6"/>
      <c r="C15" s="6"/>
    </row>
    <row r="16" spans="1:3" x14ac:dyDescent="0.3">
      <c r="A16" s="7" t="s">
        <v>72</v>
      </c>
      <c r="B16" s="55"/>
      <c r="C16" s="55"/>
    </row>
    <row r="17" spans="1:3" x14ac:dyDescent="0.3">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77734375" customWidth="1"/>
    <col min="4" max="8" width="0" hidden="1" customWidth="1"/>
    <col min="9" max="16384" width="11.44140625" hidden="1"/>
  </cols>
  <sheetData>
    <row r="1" spans="1:3" ht="25.8" x14ac:dyDescent="0.3">
      <c r="A1" s="92" t="s">
        <v>130</v>
      </c>
      <c r="B1" s="92"/>
      <c r="C1" s="92"/>
    </row>
    <row r="2" spans="1:3" x14ac:dyDescent="0.3">
      <c r="A2" s="40" t="s">
        <v>11</v>
      </c>
      <c r="B2" s="82" t="str">
        <f>'[2]AUTOS NOTA 321'!B2:C2</f>
        <v xml:space="preserve">SINIESTRO   LEGIS </v>
      </c>
      <c r="C2" s="83"/>
    </row>
    <row r="3" spans="1:3" x14ac:dyDescent="0.3">
      <c r="A3" s="5" t="s">
        <v>1</v>
      </c>
      <c r="B3" s="55" t="str">
        <f>'[3]GENERALES NOTA 322'!B2:C2</f>
        <v xml:space="preserve">Radicado </v>
      </c>
      <c r="C3" s="55"/>
    </row>
    <row r="4" spans="1:3" x14ac:dyDescent="0.3">
      <c r="A4" s="5" t="s">
        <v>2</v>
      </c>
      <c r="B4" s="55" t="str">
        <f>'[3]GENERALES NOTA 322'!B3:C3</f>
        <v>JUZGADO</v>
      </c>
      <c r="C4" s="55"/>
    </row>
    <row r="5" spans="1:3" x14ac:dyDescent="0.3">
      <c r="A5" s="5" t="s">
        <v>3</v>
      </c>
      <c r="B5" s="55" t="str">
        <f>'[3]GENERALES NOTA 322'!B4:C4</f>
        <v xml:space="preserve">NOMBRE Y APELLIDOS DE  LOS DEMANDADOS </v>
      </c>
      <c r="C5" s="55"/>
    </row>
    <row r="6" spans="1:3" x14ac:dyDescent="0.3">
      <c r="A6" s="5" t="s">
        <v>4</v>
      </c>
      <c r="B6" s="55" t="str">
        <f>'[3]GENERALES NOTA 322'!B5:C5</f>
        <v>COLOCAR LOS NOMBRES Y APELLIDOS, SU CALIDAD (HERMANO, HIJO ETC)  PARA LOS CONYUGES E HIJOS COLOCAR LA FECHA DE NACIMIENTO.</v>
      </c>
      <c r="C6" s="55"/>
    </row>
    <row r="7" spans="1:3" x14ac:dyDescent="0.3">
      <c r="A7" s="5" t="s">
        <v>5</v>
      </c>
      <c r="B7" s="55" t="str">
        <f>'[3]GENERALES NOTA 322'!B6:C6</f>
        <v>LLAMADA EN GARANTIA</v>
      </c>
      <c r="C7" s="55"/>
    </row>
    <row r="8" spans="1:3" x14ac:dyDescent="0.3">
      <c r="A8" s="5" t="s">
        <v>101</v>
      </c>
      <c r="B8" s="55" t="str">
        <f>'[3]GENERALES NOTA 325'!B8:C8</f>
        <v>PROBABLE GENERALES</v>
      </c>
      <c r="C8" s="55"/>
    </row>
    <row r="9" spans="1:3" x14ac:dyDescent="0.3">
      <c r="A9" s="7" t="s">
        <v>64</v>
      </c>
      <c r="B9" s="119">
        <f>'[3]GENERALES  NOTA 324 -478'!B17:C17</f>
        <v>100000000</v>
      </c>
      <c r="C9" s="119"/>
    </row>
    <row r="10" spans="1:3" x14ac:dyDescent="0.3">
      <c r="A10" s="5" t="s">
        <v>131</v>
      </c>
      <c r="B10" s="122">
        <v>0</v>
      </c>
      <c r="C10" s="122"/>
    </row>
    <row r="11" spans="1:3" x14ac:dyDescent="0.3">
      <c r="A11" s="5" t="s">
        <v>132</v>
      </c>
      <c r="B11" s="55"/>
      <c r="C11" s="55"/>
    </row>
    <row r="12" spans="1:3" x14ac:dyDescent="0.3">
      <c r="A12" s="5" t="s">
        <v>133</v>
      </c>
      <c r="B12" s="55"/>
      <c r="C12" s="55"/>
    </row>
    <row r="13" spans="1:3" x14ac:dyDescent="0.3">
      <c r="A13" s="5" t="s">
        <v>134</v>
      </c>
      <c r="B13" s="121"/>
      <c r="C13" s="121"/>
    </row>
    <row r="14" spans="1:3" x14ac:dyDescent="0.3">
      <c r="A14" s="5" t="s">
        <v>135</v>
      </c>
      <c r="B14" s="55"/>
      <c r="C14" s="55"/>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headerFooter>
    <oddHeader>&amp;C&amp;"Calibri"&amp;10&amp;K000000 Internal&amp;1#_x000D_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77734375" customWidth="1"/>
    <col min="2" max="2" width="39.77734375" customWidth="1"/>
    <col min="3" max="3" width="96.33203125" customWidth="1"/>
    <col min="4" max="16384" width="11.44140625" hidden="1"/>
  </cols>
  <sheetData>
    <row r="1" spans="1:6" ht="25.8" x14ac:dyDescent="0.3">
      <c r="A1" s="92" t="s">
        <v>136</v>
      </c>
      <c r="B1" s="92"/>
      <c r="C1" s="92"/>
    </row>
    <row r="2" spans="1:6" x14ac:dyDescent="0.3">
      <c r="A2" s="20" t="s">
        <v>11</v>
      </c>
      <c r="B2" s="82" t="str">
        <f>'[2]AUTOS NOTA 321'!B2:C2</f>
        <v xml:space="preserve">SINIESTRO   LEGIS </v>
      </c>
      <c r="C2" s="83"/>
    </row>
    <row r="3" spans="1:6" x14ac:dyDescent="0.3">
      <c r="A3" s="5" t="s">
        <v>1</v>
      </c>
      <c r="B3" s="55" t="str">
        <f>'[3]GENERALES NOTA 322'!B2:C2</f>
        <v xml:space="preserve">Radicado </v>
      </c>
      <c r="C3" s="55"/>
    </row>
    <row r="4" spans="1:6" x14ac:dyDescent="0.3">
      <c r="A4" s="5" t="s">
        <v>2</v>
      </c>
      <c r="B4" s="55" t="str">
        <f>'[3]GENERALES NOTA 322'!B3:C3</f>
        <v>JUZGADO</v>
      </c>
      <c r="C4" s="55"/>
    </row>
    <row r="5" spans="1:6" x14ac:dyDescent="0.3">
      <c r="A5" s="5" t="s">
        <v>3</v>
      </c>
      <c r="B5" s="55" t="str">
        <f>'[3]GENERALES NOTA 322'!B4:C4</f>
        <v xml:space="preserve">NOMBRE Y APELLIDOS DE  LOS DEMANDADOS </v>
      </c>
      <c r="C5" s="55"/>
    </row>
    <row r="6" spans="1:6" x14ac:dyDescent="0.3">
      <c r="A6" s="5" t="s">
        <v>4</v>
      </c>
      <c r="B6" s="55" t="str">
        <f>'[3]GENERALES NOTA 322'!B5:C5</f>
        <v>COLOCAR LOS NOMBRES Y APELLIDOS, SU CALIDAD (HERMANO, HIJO ETC)  PARA LOS CONYUGES E HIJOS COLOCAR LA FECHA DE NACIMIENTO.</v>
      </c>
      <c r="C6" s="55"/>
    </row>
    <row r="7" spans="1:6" x14ac:dyDescent="0.3">
      <c r="A7" s="5" t="s">
        <v>5</v>
      </c>
      <c r="B7" s="55" t="str">
        <f>'[3]GENERALES NOTA 322'!B6:C6</f>
        <v>LLAMADA EN GARANTIA</v>
      </c>
      <c r="C7" s="55"/>
    </row>
    <row r="8" spans="1:6" x14ac:dyDescent="0.3">
      <c r="A8" s="5" t="s">
        <v>137</v>
      </c>
      <c r="B8" s="55" t="str">
        <f>'[3]GENERALES NOTA 325'!B8:C8</f>
        <v>PROBABLE GENERALES</v>
      </c>
      <c r="C8" s="55"/>
    </row>
    <row r="9" spans="1:6" x14ac:dyDescent="0.3">
      <c r="A9" s="5" t="s">
        <v>138</v>
      </c>
      <c r="B9" s="55"/>
      <c r="C9" s="55"/>
    </row>
    <row r="10" spans="1:6" ht="111" customHeight="1" x14ac:dyDescent="0.3">
      <c r="A10" s="5" t="s">
        <v>139</v>
      </c>
      <c r="B10" s="55"/>
      <c r="C10" s="55"/>
    </row>
    <row r="11" spans="1:6" ht="21" customHeight="1" x14ac:dyDescent="0.3">
      <c r="A11" s="123"/>
      <c r="B11" s="123"/>
      <c r="C11" s="123"/>
      <c r="E11" t="s">
        <v>57</v>
      </c>
      <c r="F11" s="22">
        <v>0.7</v>
      </c>
    </row>
    <row r="12" spans="1:6" hidden="1" x14ac:dyDescent="0.3">
      <c r="A12" s="124"/>
      <c r="B12" s="124"/>
      <c r="C12" s="124"/>
      <c r="E12" t="s">
        <v>59</v>
      </c>
      <c r="F12" s="23">
        <v>0.3</v>
      </c>
    </row>
    <row r="13" spans="1:6" ht="18" x14ac:dyDescent="0.3">
      <c r="A13" s="125" t="s">
        <v>140</v>
      </c>
      <c r="B13" s="125"/>
      <c r="C13" s="125"/>
    </row>
    <row r="14" spans="1:6" x14ac:dyDescent="0.3">
      <c r="A14" s="37" t="s">
        <v>60</v>
      </c>
      <c r="B14" s="97" t="s">
        <v>61</v>
      </c>
      <c r="C14" s="98"/>
    </row>
    <row r="15" spans="1:6" ht="28.8" x14ac:dyDescent="0.3">
      <c r="A15" s="21" t="s">
        <v>63</v>
      </c>
      <c r="B15" s="126">
        <f>((C17+C18+C20+C21+C25+C23+C27+C29+C24+C28)-C32)*C31*C33</f>
        <v>1000000000</v>
      </c>
      <c r="C15" s="126"/>
    </row>
    <row r="16" spans="1:6" x14ac:dyDescent="0.3">
      <c r="A16" s="7" t="s">
        <v>64</v>
      </c>
      <c r="B16" s="127" t="s">
        <v>53</v>
      </c>
      <c r="C16" s="128"/>
    </row>
    <row r="17" spans="1:3" x14ac:dyDescent="0.3">
      <c r="A17" s="95"/>
      <c r="B17" s="35" t="s">
        <v>54</v>
      </c>
      <c r="C17" s="30">
        <v>1000000000</v>
      </c>
    </row>
    <row r="18" spans="1:3" x14ac:dyDescent="0.3">
      <c r="A18" s="96"/>
      <c r="B18" s="35" t="s">
        <v>55</v>
      </c>
      <c r="C18" s="30">
        <v>0</v>
      </c>
    </row>
    <row r="19" spans="1:3" x14ac:dyDescent="0.3">
      <c r="A19" s="96"/>
      <c r="B19" s="102" t="s">
        <v>56</v>
      </c>
      <c r="C19" s="103"/>
    </row>
    <row r="20" spans="1:3" x14ac:dyDescent="0.3">
      <c r="A20" s="96"/>
      <c r="B20" s="35" t="s">
        <v>98</v>
      </c>
      <c r="C20" s="30">
        <v>0</v>
      </c>
    </row>
    <row r="21" spans="1:3" ht="28.8" x14ac:dyDescent="0.3">
      <c r="A21" s="96"/>
      <c r="B21" s="35" t="s">
        <v>99</v>
      </c>
      <c r="C21" s="30">
        <v>0</v>
      </c>
    </row>
    <row r="22" spans="1:3" x14ac:dyDescent="0.3">
      <c r="A22" s="96"/>
      <c r="B22" s="102" t="s">
        <v>120</v>
      </c>
      <c r="C22" s="103"/>
    </row>
    <row r="23" spans="1:3" x14ac:dyDescent="0.3">
      <c r="A23" s="96"/>
      <c r="B23" s="35" t="s">
        <v>129</v>
      </c>
      <c r="C23" s="30">
        <v>0</v>
      </c>
    </row>
    <row r="24" spans="1:3" x14ac:dyDescent="0.3">
      <c r="A24" s="96"/>
      <c r="B24" s="35" t="s">
        <v>54</v>
      </c>
      <c r="C24" s="30">
        <v>0</v>
      </c>
    </row>
    <row r="25" spans="1:3" x14ac:dyDescent="0.3">
      <c r="A25" s="96"/>
      <c r="B25" s="35" t="s">
        <v>55</v>
      </c>
      <c r="C25" s="30">
        <v>0</v>
      </c>
    </row>
    <row r="26" spans="1:3" x14ac:dyDescent="0.3">
      <c r="A26" s="96"/>
      <c r="B26" s="102" t="s">
        <v>121</v>
      </c>
      <c r="C26" s="103"/>
    </row>
    <row r="27" spans="1:3" x14ac:dyDescent="0.3">
      <c r="A27" s="96"/>
      <c r="B27" s="35"/>
      <c r="C27" s="30"/>
    </row>
    <row r="28" spans="1:3" x14ac:dyDescent="0.3">
      <c r="A28" s="96"/>
      <c r="B28" s="35" t="s">
        <v>54</v>
      </c>
      <c r="C28" s="30">
        <v>0</v>
      </c>
    </row>
    <row r="29" spans="1:3" x14ac:dyDescent="0.3">
      <c r="A29" s="96"/>
      <c r="B29" s="35" t="s">
        <v>55</v>
      </c>
      <c r="C29" s="30">
        <v>0</v>
      </c>
    </row>
    <row r="30" spans="1:3" x14ac:dyDescent="0.3">
      <c r="A30" s="96"/>
      <c r="B30" s="102" t="s">
        <v>113</v>
      </c>
      <c r="C30" s="103"/>
    </row>
    <row r="31" spans="1:3" x14ac:dyDescent="0.3">
      <c r="A31" s="96"/>
      <c r="B31" s="35" t="s">
        <v>124</v>
      </c>
      <c r="C31" s="31">
        <v>1</v>
      </c>
    </row>
    <row r="32" spans="1:3" x14ac:dyDescent="0.3">
      <c r="A32" s="96"/>
      <c r="B32" s="35" t="s">
        <v>114</v>
      </c>
      <c r="C32" s="32">
        <v>0</v>
      </c>
    </row>
    <row r="33" spans="1:3" x14ac:dyDescent="0.3">
      <c r="A33" s="96"/>
      <c r="B33" s="35" t="s">
        <v>128</v>
      </c>
      <c r="C33" s="31">
        <v>1</v>
      </c>
    </row>
    <row r="34" spans="1:3" x14ac:dyDescent="0.3">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21875" bestFit="1" customWidth="1"/>
    <col min="5" max="5" width="42.77734375" bestFit="1" customWidth="1"/>
    <col min="12" max="12" width="30.44140625" customWidth="1"/>
    <col min="13" max="13" width="16" customWidth="1"/>
  </cols>
  <sheetData>
    <row r="1" spans="1:15" x14ac:dyDescent="0.3">
      <c r="A1" s="9" t="s">
        <v>14</v>
      </c>
      <c r="B1" t="s">
        <v>17</v>
      </c>
      <c r="C1" s="9" t="s">
        <v>19</v>
      </c>
      <c r="D1" s="9" t="s">
        <v>74</v>
      </c>
      <c r="E1" s="3" t="s">
        <v>25</v>
      </c>
      <c r="F1" s="2" t="s">
        <v>57</v>
      </c>
      <c r="G1" s="4">
        <v>0</v>
      </c>
      <c r="H1" t="s">
        <v>6</v>
      </c>
      <c r="I1" t="s">
        <v>75</v>
      </c>
      <c r="K1" t="s">
        <v>102</v>
      </c>
      <c r="L1" s="28" t="s">
        <v>126</v>
      </c>
      <c r="M1" t="s">
        <v>76</v>
      </c>
      <c r="N1" t="s">
        <v>57</v>
      </c>
      <c r="O1" t="s">
        <v>116</v>
      </c>
    </row>
    <row r="2" spans="1:15" x14ac:dyDescent="0.3">
      <c r="A2" t="s">
        <v>76</v>
      </c>
      <c r="B2" t="s">
        <v>27</v>
      </c>
      <c r="C2" t="s">
        <v>77</v>
      </c>
      <c r="D2" s="2" t="s">
        <v>78</v>
      </c>
      <c r="E2" s="1" t="s">
        <v>79</v>
      </c>
      <c r="F2" s="2" t="s">
        <v>61</v>
      </c>
      <c r="G2" s="4">
        <v>0.7</v>
      </c>
      <c r="H2" t="s">
        <v>7</v>
      </c>
      <c r="I2" t="s">
        <v>80</v>
      </c>
      <c r="K2" t="s">
        <v>103</v>
      </c>
      <c r="L2" s="28" t="s">
        <v>104</v>
      </c>
      <c r="M2" t="s">
        <v>81</v>
      </c>
      <c r="N2" t="s">
        <v>59</v>
      </c>
      <c r="O2" t="s">
        <v>27</v>
      </c>
    </row>
    <row r="3" spans="1:15" x14ac:dyDescent="0.3">
      <c r="A3" t="s">
        <v>81</v>
      </c>
      <c r="C3" t="s">
        <v>82</v>
      </c>
      <c r="D3" s="2" t="s">
        <v>83</v>
      </c>
      <c r="E3" s="1" t="s">
        <v>84</v>
      </c>
      <c r="F3" s="2" t="s">
        <v>59</v>
      </c>
      <c r="G3" s="4">
        <v>0.3</v>
      </c>
      <c r="H3" t="s">
        <v>85</v>
      </c>
      <c r="I3" t="s">
        <v>86</v>
      </c>
      <c r="L3" s="28" t="s">
        <v>105</v>
      </c>
      <c r="M3" t="s">
        <v>87</v>
      </c>
      <c r="N3" t="s">
        <v>61</v>
      </c>
    </row>
    <row r="4" spans="1:15" x14ac:dyDescent="0.3">
      <c r="A4" t="s">
        <v>87</v>
      </c>
      <c r="C4" t="s">
        <v>20</v>
      </c>
      <c r="E4" s="1" t="s">
        <v>88</v>
      </c>
      <c r="H4" t="s">
        <v>89</v>
      </c>
      <c r="I4" t="s">
        <v>8</v>
      </c>
      <c r="L4" t="s">
        <v>106</v>
      </c>
    </row>
    <row r="5" spans="1:15" x14ac:dyDescent="0.3">
      <c r="A5" t="s">
        <v>90</v>
      </c>
      <c r="E5" s="1" t="s">
        <v>91</v>
      </c>
      <c r="H5" t="s">
        <v>92</v>
      </c>
      <c r="I5" t="s">
        <v>93</v>
      </c>
      <c r="L5" s="28" t="s">
        <v>107</v>
      </c>
    </row>
    <row r="6" spans="1:15" x14ac:dyDescent="0.3">
      <c r="E6" s="1" t="s">
        <v>94</v>
      </c>
      <c r="I6" t="s">
        <v>95</v>
      </c>
      <c r="L6" s="28" t="s">
        <v>127</v>
      </c>
    </row>
    <row r="7" spans="1:15" x14ac:dyDescent="0.3">
      <c r="E7" s="1" t="s">
        <v>96</v>
      </c>
      <c r="I7" t="s">
        <v>118</v>
      </c>
      <c r="L7" s="28" t="s">
        <v>108</v>
      </c>
    </row>
    <row r="8" spans="1:15" x14ac:dyDescent="0.3">
      <c r="E8" s="1" t="s">
        <v>97</v>
      </c>
      <c r="L8" s="28" t="s">
        <v>120</v>
      </c>
    </row>
    <row r="9" spans="1:15" x14ac:dyDescent="0.3">
      <c r="L9" s="28" t="s">
        <v>109</v>
      </c>
    </row>
    <row r="10" spans="1:15" x14ac:dyDescent="0.3">
      <c r="L10" s="28" t="s">
        <v>110</v>
      </c>
    </row>
    <row r="11" spans="1:15" x14ac:dyDescent="0.3">
      <c r="L11" s="28" t="s">
        <v>111</v>
      </c>
    </row>
    <row r="12" spans="1:15" x14ac:dyDescent="0.3">
      <c r="L12" s="28" t="s">
        <v>112</v>
      </c>
    </row>
    <row r="13" spans="1:15" x14ac:dyDescent="0.3">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santiago mejia fierro</cp:lastModifiedBy>
  <cp:revision/>
  <dcterms:created xsi:type="dcterms:W3CDTF">2020-12-07T14:41:17Z</dcterms:created>
  <dcterms:modified xsi:type="dcterms:W3CDTF">2025-02-25T00:16:54Z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2025-02-12T01:42:41Z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034f474e-fa11-4551-b518-116a3a6f9c3d</vt:lpwstr>
  </property>
  <property fmtid="{D5CDD505-2E9C-101B-9397-08002B2CF9AE}" pid="28" name="MSIP_Label_863bc15e-e7bf-41c1-bdb3-03882d8a2e2c_ContentBits">
    <vt:lpwstr>1</vt:lpwstr>
  </property>
  <property fmtid="{D5CDD505-2E9C-101B-9397-08002B2CF9AE}" pid="29" name="MSIP_Label_863bc15e-e7bf-41c1-bdb3-03882d8a2e2c_Tag">
    <vt:lpwstr>10, 0, 1, 1</vt:lpwstr>
  </property>
</Properties>
</file>