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9200" windowHeight="6640"/>
  </bookViews>
  <sheets>
    <sheet name="DemandaEjecutiv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 l="1"/>
  <c r="E10" i="1"/>
  <c r="E9" i="1"/>
  <c r="E8" i="1"/>
  <c r="G12" i="1"/>
  <c r="H12" i="1" s="1"/>
  <c r="I12" i="1" s="1"/>
  <c r="G10" i="1" l="1"/>
  <c r="H10" i="1" s="1"/>
  <c r="I10" i="1" s="1"/>
  <c r="G9" i="1"/>
  <c r="H9" i="1" s="1"/>
  <c r="I9" i="1" s="1"/>
  <c r="G8" i="1"/>
  <c r="H8" i="1" s="1"/>
  <c r="I8" i="1" s="1"/>
  <c r="G11" i="1"/>
  <c r="H11" i="1" s="1"/>
  <c r="I11" i="1" s="1"/>
  <c r="I13" i="1"/>
  <c r="E7" i="1"/>
  <c r="G7" i="1" s="1"/>
  <c r="H7" i="1" s="1"/>
  <c r="I7" i="1" s="1"/>
  <c r="E6" i="1"/>
  <c r="G6" i="1" s="1"/>
  <c r="H6" i="1" s="1"/>
  <c r="I6" i="1" s="1"/>
  <c r="E5" i="1"/>
  <c r="G5" i="1" s="1"/>
  <c r="H5" i="1" s="1"/>
  <c r="I5" i="1" s="1"/>
  <c r="I14" i="1" l="1"/>
  <c r="I15" i="1" s="1"/>
</calcChain>
</file>

<file path=xl/sharedStrings.xml><?xml version="1.0" encoding="utf-8"?>
<sst xmlns="http://schemas.openxmlformats.org/spreadsheetml/2006/main" count="20" uniqueCount="20">
  <si>
    <t>Fecha</t>
  </si>
  <si>
    <t>Capital</t>
  </si>
  <si>
    <t>% Interes</t>
  </si>
  <si>
    <t>Dias</t>
  </si>
  <si>
    <t>INT C.Co</t>
  </si>
  <si>
    <t>Interes diario</t>
  </si>
  <si>
    <t>TOTAL</t>
  </si>
  <si>
    <t>R0236</t>
  </si>
  <si>
    <t>R0472</t>
  </si>
  <si>
    <t>R0606</t>
  </si>
  <si>
    <t>R0766</t>
  </si>
  <si>
    <t>Intereses</t>
  </si>
  <si>
    <t>Total</t>
  </si>
  <si>
    <t>Resolución</t>
  </si>
  <si>
    <t xml:space="preserve">Capital </t>
  </si>
  <si>
    <t>R1090</t>
  </si>
  <si>
    <t>R0945</t>
  </si>
  <si>
    <t>R1328</t>
  </si>
  <si>
    <t xml:space="preserve"> DTE: ASEGURADORA SOLIDARIA DE COLOMBIA E.C. DDO: ENDOSALUD DE OCCIDENTE</t>
  </si>
  <si>
    <t>R1520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</si>
</sst>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_-&quot;$&quot;* #,##0_-;\-&quot;$&quot;* #,##0_-;_-&quot;$&quot;* &quot;-&quot;??_-;_-@_-"/>
    <numFmt numFmtId="165" formatCode="[$$ -240A]* #,##0.00"/>
    <numFmt numFmtId="166" formatCode="_-&quot;$&quot;* #,##0_-;\-&quot;$&quot;* #,##0_-;_-&quot;$&quot;* &quot;-&quot;_-;_-@_-"/>
    <numFmt numFmtId="167" formatCode="0.0000"/>
    <numFmt numFmtId="168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BDAD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right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17" fontId="0" fillId="0" borderId="1" xfId="0" applyNumberForma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5" fontId="4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vertical="top"/>
    </xf>
    <xf numFmtId="166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166" fontId="5" fillId="0" borderId="1" xfId="0" applyNumberFormat="1" applyFont="1" applyBorder="1" applyAlignment="1">
      <alignment vertical="top"/>
    </xf>
    <xf numFmtId="166" fontId="2" fillId="0" borderId="1" xfId="0" applyNumberFormat="1" applyFont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DA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abSelected="1" zoomScale="64" zoomScaleNormal="85" workbookViewId="0">
      <selection activeCell="G23" sqref="G23"/>
    </sheetView>
  </sheetViews>
  <sheetFormatPr baseColWidth="10" defaultRowHeight="14.5" x14ac:dyDescent="0.35"/>
  <cols>
    <col min="2" max="2" width="13" customWidth="1"/>
    <col min="3" max="3" width="15.453125" customWidth="1"/>
    <col min="4" max="4" width="12.26953125" customWidth="1"/>
    <col min="5" max="5" width="12.81640625" customWidth="1"/>
    <col min="9" max="9" width="16.7265625" customWidth="1"/>
    <col min="13" max="13" width="24" customWidth="1"/>
    <col min="14" max="14" width="17.08984375" customWidth="1"/>
    <col min="15" max="15" width="18.26953125" customWidth="1"/>
  </cols>
  <sheetData>
    <row r="2" spans="2:9" ht="14" customHeight="1" x14ac:dyDescent="0.35"/>
    <row r="3" spans="2:9" ht="24.5" customHeight="1" x14ac:dyDescent="0.35">
      <c r="B3" s="18" t="s">
        <v>18</v>
      </c>
      <c r="C3" s="19"/>
      <c r="D3" s="19"/>
      <c r="E3" s="19"/>
      <c r="F3" s="19"/>
      <c r="G3" s="19"/>
      <c r="H3" s="19"/>
      <c r="I3" s="19"/>
    </row>
    <row r="4" spans="2:9" ht="26" x14ac:dyDescent="0.35">
      <c r="B4" s="1" t="s">
        <v>0</v>
      </c>
      <c r="C4" s="2" t="s">
        <v>1</v>
      </c>
      <c r="D4" s="3" t="s">
        <v>13</v>
      </c>
      <c r="E4" s="3" t="s">
        <v>2</v>
      </c>
      <c r="F4" s="3" t="s">
        <v>3</v>
      </c>
      <c r="G4" s="2" t="s">
        <v>4</v>
      </c>
      <c r="H4" s="3" t="s">
        <v>5</v>
      </c>
      <c r="I4" s="3" t="s">
        <v>6</v>
      </c>
    </row>
    <row r="5" spans="2:9" x14ac:dyDescent="0.35">
      <c r="B5" s="4">
        <v>44986</v>
      </c>
      <c r="C5" s="5">
        <v>29422783</v>
      </c>
      <c r="D5" s="11" t="s">
        <v>7</v>
      </c>
      <c r="E5" s="11">
        <f>(30.84/12)</f>
        <v>2.57</v>
      </c>
      <c r="F5" s="6">
        <v>2</v>
      </c>
      <c r="G5" s="8">
        <f t="shared" ref="G5:G12" si="0">(E5*1.5)</f>
        <v>3.8549999999999995</v>
      </c>
      <c r="H5" s="9">
        <f>(G5/30)</f>
        <v>0.12849999999999998</v>
      </c>
      <c r="I5" s="10">
        <f t="shared" ref="I5:I12" si="1">((C5*(H5%*F5)))</f>
        <v>75616.552309999985</v>
      </c>
    </row>
    <row r="6" spans="2:9" x14ac:dyDescent="0.35">
      <c r="B6" s="4">
        <v>45017</v>
      </c>
      <c r="C6" s="5">
        <v>29422783</v>
      </c>
      <c r="D6" s="11" t="s">
        <v>8</v>
      </c>
      <c r="E6" s="12">
        <f>(31.39/12)</f>
        <v>2.6158333333333332</v>
      </c>
      <c r="F6" s="6">
        <v>30</v>
      </c>
      <c r="G6" s="8">
        <f t="shared" si="0"/>
        <v>3.9237500000000001</v>
      </c>
      <c r="H6" s="9">
        <f>(G6/30)</f>
        <v>0.13079166666666667</v>
      </c>
      <c r="I6" s="10">
        <f t="shared" si="1"/>
        <v>1154476.4479625002</v>
      </c>
    </row>
    <row r="7" spans="2:9" x14ac:dyDescent="0.35">
      <c r="B7" s="4">
        <v>45047</v>
      </c>
      <c r="C7" s="5">
        <v>29422783</v>
      </c>
      <c r="D7" s="11" t="s">
        <v>9</v>
      </c>
      <c r="E7" s="7">
        <f>(30.27/12)</f>
        <v>2.5225</v>
      </c>
      <c r="F7" s="6">
        <v>31</v>
      </c>
      <c r="G7" s="8">
        <f t="shared" si="0"/>
        <v>3.7837499999999999</v>
      </c>
      <c r="H7" s="9">
        <f>(G7/30)</f>
        <v>0.12612499999999999</v>
      </c>
      <c r="I7" s="10">
        <f t="shared" si="1"/>
        <v>1150394.0368212499</v>
      </c>
    </row>
    <row r="8" spans="2:9" x14ac:dyDescent="0.35">
      <c r="B8" s="4">
        <v>45078</v>
      </c>
      <c r="C8" s="5">
        <v>29422783</v>
      </c>
      <c r="D8" s="11" t="s">
        <v>10</v>
      </c>
      <c r="E8" s="6">
        <f>(44.64/12)</f>
        <v>3.72</v>
      </c>
      <c r="F8" s="13">
        <v>28</v>
      </c>
      <c r="G8" s="8">
        <f t="shared" si="0"/>
        <v>5.58</v>
      </c>
      <c r="H8" s="9">
        <f>(G8/30)</f>
        <v>0.186</v>
      </c>
      <c r="I8" s="10">
        <f t="shared" si="1"/>
        <v>1532338.5386399999</v>
      </c>
    </row>
    <row r="9" spans="2:9" x14ac:dyDescent="0.35">
      <c r="B9" s="4">
        <v>45108</v>
      </c>
      <c r="C9" s="5">
        <v>29422783</v>
      </c>
      <c r="D9" s="6" t="s">
        <v>16</v>
      </c>
      <c r="E9" s="6">
        <f>(44.04/12)</f>
        <v>3.67</v>
      </c>
      <c r="F9" s="6">
        <v>31</v>
      </c>
      <c r="G9" s="8">
        <f t="shared" si="0"/>
        <v>5.5049999999999999</v>
      </c>
      <c r="H9" s="9">
        <f t="shared" ref="H9:H12" si="2">(G9/30)</f>
        <v>0.1835</v>
      </c>
      <c r="I9" s="10">
        <f t="shared" si="1"/>
        <v>1673715.0109549998</v>
      </c>
    </row>
    <row r="10" spans="2:9" x14ac:dyDescent="0.35">
      <c r="B10" s="4">
        <v>45139</v>
      </c>
      <c r="C10" s="5">
        <v>29422783</v>
      </c>
      <c r="D10" s="6" t="s">
        <v>15</v>
      </c>
      <c r="E10" s="15">
        <f>(43.13/12)</f>
        <v>3.5941666666666667</v>
      </c>
      <c r="F10" s="6">
        <v>31</v>
      </c>
      <c r="G10" s="8">
        <f t="shared" si="0"/>
        <v>5.3912500000000003</v>
      </c>
      <c r="H10" s="9">
        <f t="shared" si="2"/>
        <v>0.17970833333333333</v>
      </c>
      <c r="I10" s="10">
        <f t="shared" si="1"/>
        <v>1639130.9814370833</v>
      </c>
    </row>
    <row r="11" spans="2:9" x14ac:dyDescent="0.35">
      <c r="B11" s="4">
        <v>45170</v>
      </c>
      <c r="C11" s="5">
        <v>29422783</v>
      </c>
      <c r="D11" s="6" t="s">
        <v>17</v>
      </c>
      <c r="E11" s="14">
        <f>(42.05/12)</f>
        <v>3.5041666666666664</v>
      </c>
      <c r="F11" s="6">
        <v>30</v>
      </c>
      <c r="G11" s="8">
        <f t="shared" si="0"/>
        <v>5.2562499999999996</v>
      </c>
      <c r="H11" s="9">
        <f t="shared" si="2"/>
        <v>0.17520833333333333</v>
      </c>
      <c r="I11" s="10">
        <f t="shared" si="1"/>
        <v>1546535.0314374999</v>
      </c>
    </row>
    <row r="12" spans="2:9" x14ac:dyDescent="0.35">
      <c r="B12" s="4">
        <v>45200</v>
      </c>
      <c r="C12" s="5">
        <v>29422783</v>
      </c>
      <c r="D12" s="6" t="s">
        <v>19</v>
      </c>
      <c r="E12" s="6">
        <f>(37.8/12)</f>
        <v>3.15</v>
      </c>
      <c r="F12" s="13">
        <v>31</v>
      </c>
      <c r="G12" s="8">
        <f t="shared" si="0"/>
        <v>4.7249999999999996</v>
      </c>
      <c r="H12" s="9">
        <f t="shared" si="2"/>
        <v>0.1575</v>
      </c>
      <c r="I12" s="10">
        <f t="shared" si="1"/>
        <v>1436567.3799749999</v>
      </c>
    </row>
    <row r="13" spans="2:9" x14ac:dyDescent="0.35">
      <c r="B13" s="20" t="s">
        <v>14</v>
      </c>
      <c r="C13" s="21"/>
      <c r="D13" s="21"/>
      <c r="E13" s="21"/>
      <c r="F13" s="21"/>
      <c r="G13" s="21"/>
      <c r="H13" s="22"/>
      <c r="I13" s="16">
        <f>C7</f>
        <v>29422783</v>
      </c>
    </row>
    <row r="14" spans="2:9" x14ac:dyDescent="0.35">
      <c r="B14" s="23" t="s">
        <v>11</v>
      </c>
      <c r="C14" s="24"/>
      <c r="D14" s="24"/>
      <c r="E14" s="24"/>
      <c r="F14" s="24"/>
      <c r="G14" s="24"/>
      <c r="H14" s="25"/>
      <c r="I14" s="17">
        <f>SUM(I3:I8)</f>
        <v>3912825.5757337501</v>
      </c>
    </row>
    <row r="15" spans="2:9" x14ac:dyDescent="0.35">
      <c r="B15" s="23" t="s">
        <v>12</v>
      </c>
      <c r="C15" s="24"/>
      <c r="D15" s="24"/>
      <c r="E15" s="24"/>
      <c r="F15" s="24"/>
      <c r="G15" s="24"/>
      <c r="H15" s="25"/>
      <c r="I15" s="17">
        <f>I13+I14</f>
        <v>33335608.575733751</v>
      </c>
    </row>
  </sheetData>
  <mergeCells count="4">
    <mergeCell ref="B3:I3"/>
    <mergeCell ref="B13:H13"/>
    <mergeCell ref="B14:H14"/>
    <mergeCell ref="B15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DemandaEjecutiva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2023-06-28T13:54:02Z</dcterms:created>
  <dcterms:modified xsi:type="dcterms:W3CDTF">2023-10-20T13:53:19Z</dcterms:modified>
</cp:coreProperties>
</file>