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E7EDB981-6EFB-4F00-80FC-BC0E90EF50BC}"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<sst xmlns="http://schemas.openxmlformats.org/spreadsheetml/2006/main" count="309" uniqueCount="210">
  <si>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</si>
  <si>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</si>
  <si>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</si>
  <si>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</si>
  <si>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</si>
  <si>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</si>
  <si>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</si>
  <si>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</si>
  <si>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</si>
  <si>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</si>
  <si>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</si>
  <si>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</si>
  <si>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</si>
  <si>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</si>
  <si>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</si>
  <si>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</si>
  <si>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</si>
  <si>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</si>
  <si>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</si>
  <si>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</si>
  <si>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</si>
  <si>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</si>
  <si>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</si>
  <si>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</si>
  <si>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</si>
  <si>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</si>
  <si>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</si>
  <si>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</si>
  <si>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</si>
  <si>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</si>
  <si>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</si>
  <si>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</si>
  <si>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</si>
  <si>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</si>
  <si>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</si>
  <si>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</si>
  <si>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</si>
  <si>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</si>
  <si>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</si>
  <si>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</si>
  <si>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</si>
  <si>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</si>
  <si>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</si>
  <si>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</si>
  <si>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</si>
  <si>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</si>
  <si>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</si>
  <si>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</si>
  <si>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</si>
  <si>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</si>
  <si>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</si>
  <si>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</si>
  <si>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</si>
  <si>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</si>
  <si>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</si>
  <si>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</si>
  <si>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</si>
  <si>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</si>
  <si>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</si>
  <si>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</si>
  <si>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</si>
  <si>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</si>
  <si>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</si>
  <si>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</si>
  <si>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</si>
  <si>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</si>
  <si>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</si>
  <si>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</si>
  <si>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</si>
  <si>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</si>
  <si>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</si>
  <si>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</si>
  <si>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</si>
  <si>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</si>
  <si>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</si>
  <si>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</si>
  <si>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</si>
  <si>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</si>
  <si>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</si>
  <si>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</si>
  <si>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</si>
  <si>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</si>
  <si>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</si>
  <si>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</si>
  <si>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</si>
  <si>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</si>
  <si>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</si>
  <si>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</si>
  <si>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</si>
  <si>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</si>
  <si>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</si>
  <si>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</si>
  <si>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</si>
  <si>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</si>
  <si>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</si>
  <si>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</si>
  <si>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</si>
  <si>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</si>
  <si>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</si>
  <si>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</si>
  <si>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</si>
  <si>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</si>
  <si>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</si>
  <si>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</si>
  <si>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</si>
  <si>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</si>
  <si>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</si>
  <si>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</si>
  <si>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</si>
  <si>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</si>
  <si>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</si>
  <si>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</si>
  <si>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</si>
  <si>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</si>
  <si>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</si>
  <si>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</si>
  <si>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</si>
  <si>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</si>
  <si>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</si>
  <si>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</si>
  <si>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</si>
  <si>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</si>
  <si>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</si>
  <si>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</si>
  <si>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</si>
  <si>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</si>
  <si>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</si>
  <si>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</si>
  <si>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</si>
  <si>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</si>
  <si>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</si>
  <si>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</si>
  <si>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</si>
  <si>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</si>
  <si>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</si>
  <si>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</si>
  <si>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</si>
  <si>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</si>
  <si>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</si>
  <si>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</si>
  <si>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</si>
  <si>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</si>
  <si>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</si>
  <si>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</si>
  <si>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</si>
  <si>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</si>
  <si>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</si>
  <si>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</si>
  <si>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</si>
  <si>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</si>
  <si>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</si>
  <si>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</si>
  <si>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</si>
  <si>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</si>
  <si>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</si>
  <si>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</si>
  <si>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</si>
  <si>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</si>
  <si>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</si>
  <si>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</si>
  <si>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</si>
  <si>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</si>
  <si>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</si>
  <si>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</si>
  <si>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</si>
  <si>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</si>
  <si>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</si>
  <si>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</si>
  <si>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</si>
  <si>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</si>
  <si>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</si>
  <si>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</si>
  <si>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</si>
  <si>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</si>
  <si>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</si>
  <si>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</si>
  <si>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</si>
  <si>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</si>
  <si>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</si>
  <si>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</si>
  <si>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</si>
  <si>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</si>
  <si>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</si>
  <si>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</si>
  <si>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</si>
  <si>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</si>
  <si>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</si>
  <si>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</si>
  <si>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</si>
  <si>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</si>
  <si>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</si>
  <si>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</si>
  <si>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</si>
  <si>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</si>
  <si>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</si>
  <si>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</si>
  <si>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SIN INFORMACIÓN</t>
  </si>
  <si>
    <t>2024185968- EXPEDIENTE 2024-27021</t>
  </si>
  <si>
    <t>SUPERINTENDENCIA FINANCIERA DE COLOMBIA</t>
  </si>
  <si>
    <t>ALLIANZ SEGUROS S.A.</t>
  </si>
  <si>
    <t>LISSETH PAOLA CASTAÑEDA VEGA</t>
  </si>
  <si>
    <t>0-23331728</t>
  </si>
  <si>
    <t>LKT206</t>
  </si>
  <si>
    <t>lissethcasvega@hotmail.com</t>
  </si>
  <si>
    <t>1 LESIONADA</t>
  </si>
  <si>
    <t>31 AÑOS</t>
  </si>
  <si>
    <t xml:space="preserve">EL 25 DE ENERO DE 2024 OCURRE CHOQUE ENTRE LOS VEHÍCULOS DE PLACA: CWA-365, WG0-775, JUZ-253 Y EL VEHÍCULO DE PLACA LKT 206. ESTE ÚLTIMO CONDUCIDO POR FABIO ARANGO CHAVARRIA Y, DE PROPIEDAD DE LISSETH CASTAÑEDA VEGA, QUIEN TAMBIÉN SE ENCONTRABA EN EL VEHÍCULO EN CALIDAD DE OCUPANTE. LA HIPÓTESIS REGISTRADA EN EL IPAT ES LA 121 (NO MANTENER DISTANCIA DE SEGURIDAD), ATRIBUIDA A LOS 3 VEHÍCULOS INICIALES. LA SEÑORA LISSETH CASTAÑEDA PRESENTA FRACTURA DE CADERA, TRAUMAS Y LACERACIONES EN DIFERENTES PARTES DEL CUERPO Y EL VEHÍCULO LKT 206 PRESENTÓ DAÑOS EN TODA LA ESTRUCTURA. LISSETH CASTAÑEDA RECLAMA EL 5 JUNIO 2024 A LA COMPAÑÍA EN VIRTUD DE LA PÓLIZA NO. 023331728, CON EL FIN DE OBTENER UN VEHÍCULO DE REMPLAZO, COBERTURA POR PERDIDA TOTAL DEL VEHÍCULO Y PAGO DEL MONTO ASEGURADO POR LESIONES SUFRIDAS EN ACCIDENTE DE TRÁNSITO. SIN EMBARGO, ESTA RECLAMACIÓN FUE OBJETADA PARA EL AMPARO DE LESIONES SUFRIDAS EN ACCIDENTE DE TRÁNSITO, AL NO EXISTIR DESMEMBRACIÓN PRODUCTO DEL CHOQUE. SITUACIÓN CONFIRMADA EN RECONSIDERACIÓN REALIZADA A LA COMPAÑÍA. </t>
  </si>
  <si>
    <t>3186932462-3175873266</t>
  </si>
  <si>
    <t>CALLE 35A 66A 93, MEDELLIN y CALLE 40 7H-24, B. LA ESPERANZA, RIOHACHA</t>
  </si>
  <si>
    <t xml:space="preserve"> Desde las 00:00 horas del 17/10/2023 hasta las 24:00 horas del 16/10/2024.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</si>
</sst>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6" fillId="7" borderId="1" xfId="0" applyFont="1" applyFill="1" applyBorder="1" applyAlignment="1">
      <alignment horizontal="justify" vertical="top"/>
    </xf>
    <xf numFmtId="0" fontId="9" fillId="2" borderId="6" xfId="0" applyFont="1" applyFill="1" applyBorder="1" applyAlignment="1">
      <alignment horizontal="center" vertical="top"/>
    </xf>
    <xf numFmtId="0" fontId="6" fillId="0" borderId="1" xfId="0" applyFont="1" applyBorder="1" applyAlignment="1">
      <alignment horizontal="justify" vertical="top"/>
    </xf>
    <xf numFmtId="0" fontId="6" fillId="0" borderId="1" xfId="0" applyFont="1" applyBorder="1" applyAlignment="1">
      <alignment horizontal="justify" vertical="top" wrapText="1"/>
    </xf>
    <xf numFmtId="0" fontId="6" fillId="0" borderId="2" xfId="0" applyFont="1" applyBorder="1" applyAlignment="1">
      <alignment horizontal="justify" vertical="top"/>
    </xf>
    <xf numFmtId="0" fontId="6" fillId="0" borderId="3" xfId="0" applyFont="1" applyBorder="1" applyAlignment="1">
      <alignment horizontal="justify" vertical="top"/>
    </xf>
    <xf numFmtId="6" fontId="6" fillId="0" borderId="1" xfId="1" applyNumberFormat="1" applyFont="1" applyBorder="1" applyAlignment="1">
      <alignment horizontal="justify" vertical="top" wrapText="1"/>
    </xf>
    <xf numFmtId="42" fontId="6" fillId="0" borderId="1" xfId="1" applyFont="1" applyBorder="1" applyAlignment="1">
      <alignment horizontal="justify" vertical="top" wrapText="1"/>
    </xf>
    <xf numFmtId="49" fontId="6" fillId="0" borderId="2" xfId="0" applyNumberFormat="1" applyFont="1" applyBorder="1" applyAlignment="1">
      <alignment horizontal="justify" vertical="top"/>
    </xf>
    <xf numFmtId="49" fontId="6" fillId="0" borderId="3" xfId="0" applyNumberFormat="1" applyFont="1" applyBorder="1" applyAlignment="1">
      <alignment horizontal="justify" vertical="top"/>
    </xf>
    <xf numFmtId="0" fontId="2" fillId="7" borderId="1" xfId="0" applyFont="1" applyFill="1" applyBorder="1" applyAlignment="1">
      <alignment horizontal="justify" vertical="top" wrapText="1"/>
    </xf>
    <xf numFmtId="14" fontId="6" fillId="0" borderId="1" xfId="0" applyNumberFormat="1" applyFont="1" applyBorder="1" applyAlignment="1">
      <alignment horizontal="justify" vertical="top"/>
    </xf>
    <xf numFmtId="1" fontId="6" fillId="7" borderId="1" xfId="0" applyNumberFormat="1" applyFont="1" applyFill="1" applyBorder="1" applyAlignment="1">
      <alignment horizontal="justify" vertical="top"/>
    </xf>
    <xf numFmtId="14" fontId="6" fillId="7" borderId="2" xfId="0" applyNumberFormat="1" applyFont="1" applyFill="1" applyBorder="1" applyAlignment="1">
      <alignment horizontal="justify" vertical="top"/>
    </xf>
    <xf numFmtId="0" fontId="6" fillId="7" borderId="3" xfId="0" applyFont="1" applyFill="1" applyBorder="1" applyAlignment="1">
      <alignment horizontal="justify" vertical="top"/>
    </xf>
    <xf numFmtId="0" fontId="6" fillId="7" borderId="1" xfId="0" applyFont="1" applyFill="1" applyBorder="1" applyAlignment="1">
      <alignment horizontal="justify" vertical="top" wrapText="1"/>
    </xf>
    <xf numFmtId="14" fontId="6" fillId="7" borderId="1" xfId="0" applyNumberFormat="1" applyFont="1" applyFill="1" applyBorder="1" applyAlignment="1">
      <alignment horizontal="justify" vertical="top" wrapText="1"/>
    </xf>
    <xf numFmtId="0" fontId="7" fillId="0" borderId="1" xfId="3" applyBorder="1" applyAlignment="1">
      <alignment horizontal="justify" vertical="top" wrapText="1"/>
    </xf>
    <xf numFmtId="0" fontId="8"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ssethcasve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80" zoomScaleNormal="80" workbookViewId="0">
      <selection activeCell="B22" sqref="A22:C22"/>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54" t="s">
        <v>0</v>
      </c>
      <c r="B1" s="54"/>
      <c r="C1" s="54"/>
    </row>
    <row r="2" spans="1:3" x14ac:dyDescent="0.35">
      <c r="A2" s="5" t="s">
        <v>159</v>
      </c>
      <c r="B2" s="61" t="s">
        <v>197</v>
      </c>
      <c r="C2" s="62"/>
    </row>
    <row r="3" spans="1:3" x14ac:dyDescent="0.35">
      <c r="A3" s="5" t="s">
        <v>126</v>
      </c>
      <c r="B3" s="57" t="s">
        <v>198</v>
      </c>
      <c r="C3" s="58"/>
    </row>
    <row r="4" spans="1:3" x14ac:dyDescent="0.35">
      <c r="A4" s="5" t="s">
        <v>138</v>
      </c>
      <c r="B4" s="57" t="s">
        <v>199</v>
      </c>
      <c r="C4" s="58"/>
    </row>
    <row r="5" spans="1:3" ht="31.5" customHeight="1" x14ac:dyDescent="0.35">
      <c r="A5" s="5" t="s">
        <v>139</v>
      </c>
      <c r="B5" s="57" t="s">
        <v>200</v>
      </c>
      <c r="C5" s="58"/>
    </row>
    <row r="6" spans="1:3" x14ac:dyDescent="0.35">
      <c r="A6" s="5" t="s">
        <v>140</v>
      </c>
      <c r="B6" s="55" t="s">
        <v>104</v>
      </c>
      <c r="C6" s="55"/>
    </row>
    <row r="7" spans="1:3" x14ac:dyDescent="0.35">
      <c r="A7" s="25" t="s">
        <v>141</v>
      </c>
      <c r="B7" s="57" t="s">
        <v>107</v>
      </c>
      <c r="C7" s="58"/>
    </row>
    <row r="8" spans="1:3" ht="23.15" customHeight="1" x14ac:dyDescent="0.35">
      <c r="A8" s="26" t="s">
        <v>142</v>
      </c>
      <c r="B8" s="55" t="s">
        <v>200</v>
      </c>
      <c r="C8" s="55"/>
    </row>
    <row r="9" spans="1:3" x14ac:dyDescent="0.35">
      <c r="A9" s="26" t="s">
        <v>143</v>
      </c>
      <c r="B9" s="53">
        <v>1118840896</v>
      </c>
      <c r="C9" s="53"/>
    </row>
    <row r="10" spans="1:3" x14ac:dyDescent="0.35">
      <c r="A10" s="26" t="s">
        <v>144</v>
      </c>
      <c r="B10" s="56" t="s">
        <v>208</v>
      </c>
      <c r="C10" s="56"/>
    </row>
    <row r="11" spans="1:3" ht="30" customHeight="1" x14ac:dyDescent="0.35">
      <c r="A11" s="27" t="s">
        <v>145</v>
      </c>
      <c r="B11" s="56" t="s">
        <v>207</v>
      </c>
      <c r="C11" s="56"/>
    </row>
    <row r="12" spans="1:3" ht="30" customHeight="1" x14ac:dyDescent="0.35">
      <c r="A12" s="5" t="s">
        <v>146</v>
      </c>
      <c r="B12" s="70" t="s">
        <v>203</v>
      </c>
      <c r="C12" s="71"/>
    </row>
    <row r="13" spans="1:3" x14ac:dyDescent="0.35">
      <c r="A13" s="5" t="s">
        <v>147</v>
      </c>
      <c r="B13" s="55" t="s">
        <v>196</v>
      </c>
      <c r="C13" s="55"/>
    </row>
    <row r="14" spans="1:3" x14ac:dyDescent="0.35">
      <c r="A14" s="5" t="s">
        <v>148</v>
      </c>
      <c r="B14" s="64">
        <v>33675</v>
      </c>
      <c r="C14" s="55"/>
    </row>
    <row r="15" spans="1:3" x14ac:dyDescent="0.35">
      <c r="A15" s="5" t="s">
        <v>149</v>
      </c>
      <c r="B15" s="55" t="s">
        <v>205</v>
      </c>
      <c r="C15" s="55"/>
    </row>
    <row r="16" spans="1:3" x14ac:dyDescent="0.35">
      <c r="A16" s="5" t="s">
        <v>150</v>
      </c>
      <c r="B16" s="55" t="s">
        <v>124</v>
      </c>
      <c r="C16" s="55"/>
    </row>
    <row r="17" spans="1:3" ht="15" customHeight="1" x14ac:dyDescent="0.35">
      <c r="A17" s="5" t="s">
        <v>151</v>
      </c>
      <c r="B17" s="56" t="s">
        <v>85</v>
      </c>
      <c r="C17" s="56"/>
    </row>
    <row r="18" spans="1:3" x14ac:dyDescent="0.35">
      <c r="A18" s="5" t="s">
        <v>152</v>
      </c>
      <c r="B18" s="56" t="s">
        <v>196</v>
      </c>
      <c r="C18" s="56"/>
    </row>
    <row r="19" spans="1:3" ht="18.75" customHeight="1" x14ac:dyDescent="0.35">
      <c r="A19" s="5" t="s">
        <v>153</v>
      </c>
      <c r="B19" s="59" t="s">
        <v>196</v>
      </c>
      <c r="C19" s="60"/>
    </row>
    <row r="20" spans="1:3" x14ac:dyDescent="0.35">
      <c r="A20" s="5" t="s">
        <v>154</v>
      </c>
      <c r="B20" s="55" t="s">
        <v>204</v>
      </c>
      <c r="C20" s="55"/>
    </row>
    <row r="21" spans="1:3" ht="17.25" customHeight="1" x14ac:dyDescent="0.35">
      <c r="A21" s="5" t="s">
        <v>155</v>
      </c>
      <c r="B21" s="56" t="s">
        <v>93</v>
      </c>
      <c r="C21" s="56"/>
    </row>
    <row r="22" spans="1:3" x14ac:dyDescent="0.35">
      <c r="A22" s="26" t="s">
        <v>156</v>
      </c>
      <c r="B22" s="69">
        <v>45316</v>
      </c>
      <c r="C22" s="68"/>
    </row>
    <row r="23" spans="1:3" x14ac:dyDescent="0.35">
      <c r="A23" s="26" t="s">
        <v>157</v>
      </c>
      <c r="B23" s="69">
        <v>45586</v>
      </c>
      <c r="C23" s="69"/>
    </row>
    <row r="24" spans="1:3" x14ac:dyDescent="0.35">
      <c r="A24" s="26" t="s">
        <v>158</v>
      </c>
      <c r="B24" s="69">
        <v>45628</v>
      </c>
      <c r="C24" s="69"/>
    </row>
    <row r="25" spans="1:3" x14ac:dyDescent="0.35">
      <c r="A25" s="63" t="s">
        <v>120</v>
      </c>
      <c r="B25" s="68" t="s">
        <v>206</v>
      </c>
      <c r="C25" s="53"/>
    </row>
    <row r="26" spans="1:3" x14ac:dyDescent="0.35">
      <c r="A26" s="63"/>
      <c r="B26" s="53"/>
      <c r="C26" s="53"/>
    </row>
    <row r="27" spans="1:3" ht="100.5" customHeight="1" x14ac:dyDescent="0.35">
      <c r="A27" s="63"/>
      <c r="B27" s="53"/>
      <c r="C27" s="53"/>
    </row>
    <row r="28" spans="1:3" x14ac:dyDescent="0.35">
      <c r="A28" s="26" t="s">
        <v>160</v>
      </c>
      <c r="B28" s="53" t="s">
        <v>200</v>
      </c>
      <c r="C28" s="53"/>
    </row>
    <row r="29" spans="1:3" x14ac:dyDescent="0.35">
      <c r="A29" s="26" t="s">
        <v>161</v>
      </c>
      <c r="B29" s="53">
        <v>1118840896</v>
      </c>
      <c r="C29" s="53"/>
    </row>
    <row r="30" spans="1:3" x14ac:dyDescent="0.35">
      <c r="A30" s="26" t="s">
        <v>162</v>
      </c>
      <c r="B30" s="53" t="s">
        <v>202</v>
      </c>
      <c r="C30" s="53"/>
    </row>
    <row r="31" spans="1:3" x14ac:dyDescent="0.35">
      <c r="A31" s="26" t="s">
        <v>163</v>
      </c>
      <c r="B31" s="65" t="s">
        <v>201</v>
      </c>
      <c r="C31" s="65"/>
    </row>
    <row r="32" spans="1:3" x14ac:dyDescent="0.35">
      <c r="A32" s="26" t="s">
        <v>164</v>
      </c>
      <c r="B32" s="66">
        <v>45686</v>
      </c>
      <c r="C32" s="67"/>
    </row>
    <row r="33" spans="1:3" x14ac:dyDescent="0.35">
      <c r="A33" s="5" t="s">
        <v>165</v>
      </c>
      <c r="B33" s="64">
        <v>45679</v>
      </c>
      <c r="C33" s="64"/>
    </row>
    <row r="34" spans="1:3" ht="43.5" x14ac:dyDescent="0.35">
      <c r="A34" s="5" t="s">
        <v>166</v>
      </c>
      <c r="B34" s="64">
        <v>45712</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E28654F-C256-4EF2-A07C-1476F0E011B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12" zoomScale="85" zoomScaleNormal="85" workbookViewId="0">
      <selection activeCell="B13" sqref="B13:C13"/>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92" t="s">
        <v>10</v>
      </c>
      <c r="B1" s="92"/>
      <c r="C1" s="92"/>
    </row>
    <row r="2" spans="1:3" ht="15.75" customHeight="1" x14ac:dyDescent="0.35">
      <c r="A2" s="20" t="s">
        <v>11</v>
      </c>
      <c r="B2" s="96" t="s">
        <v>193</v>
      </c>
      <c r="C2" s="97"/>
    </row>
    <row r="3" spans="1:3" s="2" customFormat="1" x14ac:dyDescent="0.35">
      <c r="A3" s="5" t="s">
        <v>1</v>
      </c>
      <c r="B3" s="78" t="str">
        <f>'AUTOS  NOTA 322'!B2:C2</f>
        <v>2024185968- EXPEDIENTE 2024-27021</v>
      </c>
      <c r="C3" s="78"/>
    </row>
    <row r="4" spans="1:3" s="2" customFormat="1" x14ac:dyDescent="0.35">
      <c r="A4" s="5" t="s">
        <v>2</v>
      </c>
      <c r="B4" s="78" t="str">
        <f>'AUTOS  NOTA 322'!B3:C3</f>
        <v>SUPERINTENDENCIA FINANCIERA DE COLOMBIA</v>
      </c>
      <c r="C4" s="78"/>
    </row>
    <row r="5" spans="1:3" s="2" customFormat="1" x14ac:dyDescent="0.35">
      <c r="A5" s="5" t="s">
        <v>3</v>
      </c>
      <c r="B5" s="78" t="str">
        <f>'AUTOS  NOTA 322'!B4:C4</f>
        <v>ALLIANZ SEGUROS S.A.</v>
      </c>
      <c r="C5" s="78"/>
    </row>
    <row r="6" spans="1:3" s="2" customFormat="1" x14ac:dyDescent="0.35">
      <c r="A6" s="5" t="s">
        <v>4</v>
      </c>
      <c r="B6" s="78" t="str">
        <f>'AUTOS  NOTA 322'!B5:C5</f>
        <v>LISSETH PAOLA CASTAÑEDA VEGA</v>
      </c>
      <c r="C6" s="78"/>
    </row>
    <row r="7" spans="1:3" s="2" customFormat="1" x14ac:dyDescent="0.35">
      <c r="A7" s="5" t="s">
        <v>5</v>
      </c>
      <c r="B7" s="78" t="str">
        <f>'AUTOS  NOTA 322'!B6:C6</f>
        <v>DEMANDA DIRECTA</v>
      </c>
      <c r="C7" s="78"/>
    </row>
    <row r="8" spans="1:3" s="2" customFormat="1" x14ac:dyDescent="0.35">
      <c r="A8" s="29" t="s">
        <v>101</v>
      </c>
      <c r="B8" s="78" t="str">
        <f>'AUTOS  NOTA 322'!B7:C8</f>
        <v>LISSETH PAOLA CASTAÑEDA VEGA</v>
      </c>
      <c r="C8" s="78"/>
    </row>
    <row r="9" spans="1:3" x14ac:dyDescent="0.35">
      <c r="A9" s="20" t="s">
        <v>12</v>
      </c>
      <c r="B9" s="78">
        <v>23331728</v>
      </c>
      <c r="C9" s="78"/>
    </row>
    <row r="10" spans="1:3" x14ac:dyDescent="0.35">
      <c r="A10" s="20" t="s">
        <v>9</v>
      </c>
      <c r="B10" s="78" t="s">
        <v>112</v>
      </c>
      <c r="C10" s="78"/>
    </row>
    <row r="11" spans="1:3" x14ac:dyDescent="0.35">
      <c r="A11" s="20" t="s">
        <v>13</v>
      </c>
      <c r="B11" s="74">
        <v>49300000</v>
      </c>
      <c r="C11" s="75"/>
    </row>
    <row r="12" spans="1:3" x14ac:dyDescent="0.35">
      <c r="A12" s="20" t="s">
        <v>115</v>
      </c>
      <c r="B12" s="74">
        <v>0</v>
      </c>
      <c r="C12" s="75"/>
    </row>
    <row r="13" spans="1:3" x14ac:dyDescent="0.35">
      <c r="A13" s="20" t="s">
        <v>14</v>
      </c>
      <c r="B13" s="93" t="s">
        <v>76</v>
      </c>
      <c r="C13" s="94"/>
    </row>
    <row r="14" spans="1:3" x14ac:dyDescent="0.35">
      <c r="A14" s="20" t="s">
        <v>15</v>
      </c>
      <c r="B14" s="95" t="s">
        <v>209</v>
      </c>
      <c r="C14" s="78"/>
    </row>
    <row r="15" spans="1:3" x14ac:dyDescent="0.35">
      <c r="A15" s="20" t="s">
        <v>16</v>
      </c>
      <c r="B15" s="78"/>
      <c r="C15" s="78"/>
    </row>
    <row r="16" spans="1:3" x14ac:dyDescent="0.35">
      <c r="A16" s="20" t="s">
        <v>18</v>
      </c>
      <c r="B16" s="78"/>
      <c r="C16" s="78"/>
    </row>
    <row r="17" spans="1:3" x14ac:dyDescent="0.35">
      <c r="A17" s="79" t="s">
        <v>19</v>
      </c>
      <c r="B17" s="78"/>
      <c r="C17" s="78"/>
    </row>
    <row r="18" spans="1:3" x14ac:dyDescent="0.35">
      <c r="A18" s="80"/>
      <c r="B18" s="10" t="s">
        <v>21</v>
      </c>
      <c r="C18" s="10" t="s">
        <v>22</v>
      </c>
    </row>
    <row r="19" spans="1:3" x14ac:dyDescent="0.35">
      <c r="A19" s="80"/>
      <c r="B19" s="6" t="s">
        <v>118</v>
      </c>
      <c r="C19" s="6"/>
    </row>
    <row r="20" spans="1:3" x14ac:dyDescent="0.35">
      <c r="A20" s="80"/>
      <c r="B20" s="6"/>
      <c r="C20" s="6"/>
    </row>
    <row r="21" spans="1:3" x14ac:dyDescent="0.35">
      <c r="A21" s="81"/>
      <c r="B21" s="6"/>
      <c r="C21" s="6"/>
    </row>
    <row r="22" spans="1:3" x14ac:dyDescent="0.35">
      <c r="A22" s="20" t="s">
        <v>23</v>
      </c>
      <c r="B22" s="78"/>
      <c r="C22" s="78"/>
    </row>
    <row r="23" spans="1:3" x14ac:dyDescent="0.35">
      <c r="A23" s="20" t="s">
        <v>24</v>
      </c>
      <c r="B23" s="82"/>
      <c r="C23" s="83"/>
    </row>
    <row r="24" spans="1:3" x14ac:dyDescent="0.35">
      <c r="A24" s="20" t="s">
        <v>25</v>
      </c>
      <c r="B24" s="78" t="s">
        <v>84</v>
      </c>
      <c r="C24" s="78"/>
    </row>
    <row r="25" spans="1:3" x14ac:dyDescent="0.35">
      <c r="A25" s="20" t="s">
        <v>26</v>
      </c>
      <c r="B25" s="78"/>
      <c r="C25" s="78"/>
    </row>
    <row r="26" spans="1:3" x14ac:dyDescent="0.35">
      <c r="A26" s="20" t="s">
        <v>28</v>
      </c>
      <c r="B26" s="78"/>
      <c r="C26" s="78"/>
    </row>
    <row r="27" spans="1:3" x14ac:dyDescent="0.35">
      <c r="A27" s="19" t="s">
        <v>29</v>
      </c>
      <c r="B27" s="78"/>
      <c r="C27" s="78"/>
    </row>
    <row r="28" spans="1:3" x14ac:dyDescent="0.35">
      <c r="A28" s="84" t="s">
        <v>30</v>
      </c>
      <c r="B28" s="84"/>
      <c r="C28" s="84"/>
    </row>
    <row r="29" spans="1:3" x14ac:dyDescent="0.35">
      <c r="A29" s="76" t="s">
        <v>31</v>
      </c>
      <c r="B29" s="77"/>
      <c r="C29" s="11"/>
    </row>
    <row r="30" spans="1:3" x14ac:dyDescent="0.35">
      <c r="A30" s="76" t="s">
        <v>32</v>
      </c>
      <c r="B30" s="77"/>
      <c r="C30" s="11"/>
    </row>
    <row r="31" spans="1:3" x14ac:dyDescent="0.35">
      <c r="A31" s="76" t="s">
        <v>33</v>
      </c>
      <c r="B31" s="77"/>
      <c r="C31" s="12"/>
    </row>
    <row r="32" spans="1:3" x14ac:dyDescent="0.35">
      <c r="A32" s="76" t="s">
        <v>34</v>
      </c>
      <c r="B32" s="77"/>
      <c r="C32" s="11"/>
    </row>
    <row r="33" spans="1:3" x14ac:dyDescent="0.35">
      <c r="A33" s="76" t="s">
        <v>35</v>
      </c>
      <c r="B33" s="77"/>
      <c r="C33" s="11"/>
    </row>
    <row r="34" spans="1:3" x14ac:dyDescent="0.35">
      <c r="A34" s="76" t="s">
        <v>36</v>
      </c>
      <c r="B34" s="77"/>
      <c r="C34" s="13"/>
    </row>
    <row r="35" spans="1:3" x14ac:dyDescent="0.35">
      <c r="A35" s="72" t="s">
        <v>37</v>
      </c>
      <c r="B35" s="73"/>
      <c r="C35" s="14"/>
    </row>
    <row r="36" spans="1:3" x14ac:dyDescent="0.35">
      <c r="A36" s="72" t="s">
        <v>38</v>
      </c>
      <c r="B36" s="73"/>
      <c r="C36" s="15"/>
    </row>
    <row r="37" spans="1:3" x14ac:dyDescent="0.35">
      <c r="A37" s="85" t="s">
        <v>39</v>
      </c>
      <c r="B37" s="86"/>
      <c r="C37" s="15"/>
    </row>
    <row r="38" spans="1:3" x14ac:dyDescent="0.35">
      <c r="A38" s="87"/>
      <c r="B38" s="88"/>
      <c r="C38" s="15"/>
    </row>
    <row r="39" spans="1:3" x14ac:dyDescent="0.35">
      <c r="A39" s="89"/>
      <c r="B39" s="90"/>
      <c r="C39" s="15"/>
    </row>
    <row r="40" spans="1:3" x14ac:dyDescent="0.35">
      <c r="A40" s="91" t="s">
        <v>40</v>
      </c>
      <c r="B40" s="91"/>
      <c r="C40" s="91"/>
    </row>
    <row r="41" spans="1:3" x14ac:dyDescent="0.35">
      <c r="A41" s="17" t="s">
        <v>41</v>
      </c>
      <c r="B41" s="18"/>
      <c r="C41" s="15"/>
    </row>
    <row r="42" spans="1:3" x14ac:dyDescent="0.35">
      <c r="A42" s="72" t="s">
        <v>42</v>
      </c>
      <c r="B42" s="73"/>
      <c r="C42" s="15"/>
    </row>
    <row r="43" spans="1:3" x14ac:dyDescent="0.35">
      <c r="A43" s="72" t="s">
        <v>43</v>
      </c>
      <c r="B43" s="73"/>
      <c r="C43" s="15"/>
    </row>
    <row r="44" spans="1:3" x14ac:dyDescent="0.35">
      <c r="A44" s="17" t="s">
        <v>44</v>
      </c>
      <c r="B44" s="18"/>
      <c r="C44" s="15"/>
    </row>
    <row r="45" spans="1:3" x14ac:dyDescent="0.35">
      <c r="A45" s="17" t="s">
        <v>45</v>
      </c>
      <c r="B45" s="18"/>
      <c r="C45" s="15"/>
    </row>
    <row r="46" spans="1:3" x14ac:dyDescent="0.35">
      <c r="A46" s="72" t="s">
        <v>46</v>
      </c>
      <c r="B46" s="73"/>
      <c r="C46" s="15"/>
    </row>
    <row r="47" spans="1:3" x14ac:dyDescent="0.35">
      <c r="A47" s="17" t="s">
        <v>47</v>
      </c>
      <c r="B47" s="16"/>
      <c r="C47" s="15"/>
    </row>
    <row r="48" spans="1:3" x14ac:dyDescent="0.35">
      <c r="A48" s="72" t="s">
        <v>48</v>
      </c>
      <c r="B48" s="73"/>
      <c r="C48" s="15"/>
    </row>
    <row r="49" spans="1:3" x14ac:dyDescent="0.35">
      <c r="A49" s="72" t="s">
        <v>49</v>
      </c>
      <c r="B49" s="73"/>
      <c r="C49" s="15"/>
    </row>
    <row r="50" spans="1:3" x14ac:dyDescent="0.35">
      <c r="A50" s="72" t="s">
        <v>39</v>
      </c>
      <c r="B50" s="7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115" t="s">
        <v>50</v>
      </c>
      <c r="B1" s="115"/>
      <c r="C1" s="115"/>
    </row>
    <row r="2" spans="1:9" ht="15" customHeight="1" x14ac:dyDescent="0.35">
      <c r="A2" s="33" t="s">
        <v>11</v>
      </c>
      <c r="B2" s="100" t="str">
        <f>'AUTOS NOTA 321'!B2:C2</f>
        <v>SINIESTRO   APL</v>
      </c>
      <c r="C2" s="101"/>
    </row>
    <row r="3" spans="1:9" x14ac:dyDescent="0.35">
      <c r="A3" s="34" t="s">
        <v>1</v>
      </c>
      <c r="B3" s="116" t="str">
        <f>'AUTOS  NOTA 322'!B2:C2</f>
        <v>2024185968- EXPEDIENTE 2024-27021</v>
      </c>
      <c r="C3" s="116"/>
    </row>
    <row r="4" spans="1:9" x14ac:dyDescent="0.35">
      <c r="A4" s="34" t="s">
        <v>2</v>
      </c>
      <c r="B4" s="116" t="str">
        <f>'AUTOS  NOTA 322'!B3:C3</f>
        <v>SUPERINTENDENCIA FINANCIERA DE COLOMBIA</v>
      </c>
      <c r="C4" s="116"/>
    </row>
    <row r="5" spans="1:9" x14ac:dyDescent="0.35">
      <c r="A5" s="34" t="s">
        <v>3</v>
      </c>
      <c r="B5" s="116" t="str">
        <f>'AUTOS  NOTA 322'!B4:C4</f>
        <v>ALLIANZ SEGUROS S.A.</v>
      </c>
      <c r="C5" s="116"/>
    </row>
    <row r="6" spans="1:9" ht="15" customHeight="1" x14ac:dyDescent="0.35">
      <c r="A6" s="34" t="s">
        <v>4</v>
      </c>
      <c r="B6" s="116" t="str">
        <f>'AUTOS  NOTA 322'!B5:C5</f>
        <v>LISSETH PAOLA CASTAÑEDA VEGA</v>
      </c>
      <c r="C6" s="116"/>
    </row>
    <row r="7" spans="1:9" x14ac:dyDescent="0.35">
      <c r="A7" s="34" t="s">
        <v>5</v>
      </c>
      <c r="B7" s="116" t="str">
        <f>'AUTOS  NOTA 322'!B6:C6</f>
        <v>DEMANDA DIRECTA</v>
      </c>
      <c r="C7" s="116"/>
    </row>
    <row r="8" spans="1:9" x14ac:dyDescent="0.35">
      <c r="A8" s="36" t="s">
        <v>101</v>
      </c>
      <c r="B8" s="116" t="str">
        <f>'AUTOS  NOTA 322'!B7:C8</f>
        <v>LISSETH PAOLA CASTAÑEDA VEGA</v>
      </c>
      <c r="C8" s="116"/>
    </row>
    <row r="9" spans="1:9" x14ac:dyDescent="0.35">
      <c r="A9" s="34" t="s">
        <v>51</v>
      </c>
      <c r="B9" s="113">
        <f>SUM(C11,C12,C14,C15,C17)</f>
        <v>0</v>
      </c>
      <c r="C9" s="114"/>
    </row>
    <row r="10" spans="1:9" x14ac:dyDescent="0.35">
      <c r="A10" s="117" t="s">
        <v>52</v>
      </c>
      <c r="B10" s="105" t="s">
        <v>53</v>
      </c>
      <c r="C10" s="106"/>
    </row>
    <row r="11" spans="1:9" x14ac:dyDescent="0.35">
      <c r="A11" s="117"/>
      <c r="B11" s="35" t="s">
        <v>54</v>
      </c>
      <c r="C11" s="30"/>
    </row>
    <row r="12" spans="1:9" x14ac:dyDescent="0.35">
      <c r="A12" s="117"/>
      <c r="B12" s="35" t="s">
        <v>55</v>
      </c>
      <c r="C12" s="30"/>
    </row>
    <row r="13" spans="1:9" x14ac:dyDescent="0.35">
      <c r="A13" s="117"/>
      <c r="B13" s="105"/>
      <c r="C13" s="106"/>
    </row>
    <row r="14" spans="1:9" x14ac:dyDescent="0.35">
      <c r="A14" s="117"/>
      <c r="B14" s="35" t="s">
        <v>98</v>
      </c>
      <c r="C14" s="38"/>
    </row>
    <row r="15" spans="1:9" x14ac:dyDescent="0.35">
      <c r="A15" s="117"/>
      <c r="B15" s="35" t="s">
        <v>99</v>
      </c>
      <c r="C15" s="38"/>
      <c r="E15" s="41" t="s">
        <v>57</v>
      </c>
      <c r="F15" s="42">
        <v>0.7</v>
      </c>
    </row>
    <row r="16" spans="1:9" x14ac:dyDescent="0.35">
      <c r="A16" s="117"/>
      <c r="B16" s="105" t="s">
        <v>58</v>
      </c>
      <c r="C16" s="106"/>
      <c r="E16" s="41" t="s">
        <v>59</v>
      </c>
      <c r="F16" s="43">
        <v>0.3</v>
      </c>
      <c r="I16" s="44"/>
    </row>
    <row r="17" spans="1:9" x14ac:dyDescent="0.35">
      <c r="A17" s="117"/>
      <c r="B17" s="35"/>
      <c r="C17" s="39"/>
      <c r="F17" s="45"/>
      <c r="I17" s="44"/>
    </row>
    <row r="18" spans="1:9" ht="23.25" customHeight="1" x14ac:dyDescent="0.35">
      <c r="A18" s="37" t="s">
        <v>60</v>
      </c>
      <c r="B18" s="100" t="s">
        <v>57</v>
      </c>
      <c r="C18" s="101"/>
    </row>
    <row r="19" spans="1:9" ht="29" x14ac:dyDescent="0.35">
      <c r="A19" s="34" t="s">
        <v>62</v>
      </c>
      <c r="B19" s="107"/>
      <c r="C19" s="108"/>
    </row>
    <row r="20" spans="1:9" ht="15" customHeight="1" x14ac:dyDescent="0.35">
      <c r="A20" s="46" t="s">
        <v>63</v>
      </c>
      <c r="B20" s="102">
        <f>((C22+C23+C25+C26+C30+C28+C32+C34+C29+C33)-C37-C38)*C36*C39</f>
        <v>0</v>
      </c>
      <c r="C20" s="102"/>
    </row>
    <row r="21" spans="1:9" x14ac:dyDescent="0.35">
      <c r="A21" s="37" t="s">
        <v>64</v>
      </c>
      <c r="B21" s="109" t="s">
        <v>53</v>
      </c>
      <c r="C21" s="110"/>
    </row>
    <row r="22" spans="1:9" x14ac:dyDescent="0.35">
      <c r="A22" s="98"/>
      <c r="B22" s="35" t="s">
        <v>54</v>
      </c>
      <c r="C22" s="30"/>
    </row>
    <row r="23" spans="1:9" x14ac:dyDescent="0.35">
      <c r="A23" s="99"/>
      <c r="B23" s="35" t="s">
        <v>55</v>
      </c>
      <c r="C23" s="30">
        <v>0</v>
      </c>
    </row>
    <row r="24" spans="1:9" x14ac:dyDescent="0.35">
      <c r="A24" s="99"/>
      <c r="B24" s="105" t="s">
        <v>56</v>
      </c>
      <c r="C24" s="106"/>
    </row>
    <row r="25" spans="1:9" x14ac:dyDescent="0.35">
      <c r="A25" s="99"/>
      <c r="B25" s="35" t="s">
        <v>98</v>
      </c>
      <c r="C25" s="30">
        <v>0</v>
      </c>
    </row>
    <row r="26" spans="1:9" ht="29.15" customHeight="1" x14ac:dyDescent="0.35">
      <c r="A26" s="99"/>
      <c r="B26" s="35" t="s">
        <v>100</v>
      </c>
      <c r="C26" s="30">
        <v>0</v>
      </c>
    </row>
    <row r="27" spans="1:9" x14ac:dyDescent="0.35">
      <c r="A27" s="99"/>
      <c r="B27" s="105" t="s">
        <v>121</v>
      </c>
      <c r="C27" s="106"/>
    </row>
    <row r="28" spans="1:9" x14ac:dyDescent="0.35">
      <c r="A28" s="99"/>
      <c r="B28" s="35" t="s">
        <v>130</v>
      </c>
      <c r="C28" s="30">
        <v>0</v>
      </c>
    </row>
    <row r="29" spans="1:9" x14ac:dyDescent="0.35">
      <c r="A29" s="99"/>
      <c r="B29" s="35" t="s">
        <v>54</v>
      </c>
      <c r="C29" s="30"/>
    </row>
    <row r="30" spans="1:9" x14ac:dyDescent="0.35">
      <c r="A30" s="99"/>
      <c r="B30" s="35" t="s">
        <v>55</v>
      </c>
      <c r="C30" s="30">
        <v>0</v>
      </c>
    </row>
    <row r="31" spans="1:9" x14ac:dyDescent="0.35">
      <c r="A31" s="99"/>
      <c r="B31" s="105" t="s">
        <v>122</v>
      </c>
      <c r="C31" s="106"/>
    </row>
    <row r="32" spans="1:9" x14ac:dyDescent="0.35">
      <c r="A32" s="99"/>
      <c r="B32" s="35"/>
      <c r="C32" s="30"/>
    </row>
    <row r="33" spans="1:3" x14ac:dyDescent="0.35">
      <c r="A33" s="99"/>
      <c r="B33" s="35" t="s">
        <v>54</v>
      </c>
      <c r="C33" s="30">
        <v>0</v>
      </c>
    </row>
    <row r="34" spans="1:3" x14ac:dyDescent="0.35">
      <c r="A34" s="99"/>
      <c r="B34" s="35" t="s">
        <v>55</v>
      </c>
      <c r="C34" s="30">
        <v>0</v>
      </c>
    </row>
    <row r="35" spans="1:3" x14ac:dyDescent="0.35">
      <c r="A35" s="99"/>
      <c r="B35" s="105" t="s">
        <v>114</v>
      </c>
      <c r="C35" s="106"/>
    </row>
    <row r="36" spans="1:3" x14ac:dyDescent="0.35">
      <c r="A36" s="99"/>
      <c r="B36" s="35" t="s">
        <v>125</v>
      </c>
      <c r="C36" s="31">
        <v>1</v>
      </c>
    </row>
    <row r="37" spans="1:3" x14ac:dyDescent="0.35">
      <c r="A37" s="99"/>
      <c r="B37" s="35" t="s">
        <v>115</v>
      </c>
      <c r="C37" s="32">
        <v>0</v>
      </c>
    </row>
    <row r="38" spans="1:3" x14ac:dyDescent="0.35">
      <c r="A38" s="99"/>
      <c r="B38" s="35" t="s">
        <v>167</v>
      </c>
      <c r="C38" s="32"/>
    </row>
    <row r="39" spans="1:3" x14ac:dyDescent="0.35">
      <c r="A39" s="99"/>
      <c r="B39" s="35" t="s">
        <v>129</v>
      </c>
      <c r="C39" s="31">
        <v>1</v>
      </c>
    </row>
    <row r="40" spans="1:3" x14ac:dyDescent="0.35">
      <c r="A40" s="47" t="s">
        <v>65</v>
      </c>
      <c r="B40" s="102">
        <f>IFERROR(B20*(VLOOKUP(B18,E15:F17,2,0)),16666)</f>
        <v>0</v>
      </c>
      <c r="C40" s="102"/>
    </row>
    <row r="41" spans="1:3" ht="93" customHeight="1" x14ac:dyDescent="0.35">
      <c r="A41" s="34" t="s">
        <v>123</v>
      </c>
      <c r="B41" s="103"/>
      <c r="C41" s="104"/>
    </row>
    <row r="42" spans="1:3" ht="211.5" customHeight="1" x14ac:dyDescent="0.35">
      <c r="A42" s="34" t="s">
        <v>66</v>
      </c>
      <c r="B42" s="118"/>
      <c r="C42" s="119"/>
    </row>
    <row r="45" spans="1:3" ht="26" x14ac:dyDescent="0.35">
      <c r="A45" s="111" t="s">
        <v>168</v>
      </c>
      <c r="B45" s="111"/>
      <c r="C45" s="111"/>
    </row>
    <row r="46" spans="1:3" x14ac:dyDescent="0.35">
      <c r="A46" s="112" t="s">
        <v>169</v>
      </c>
      <c r="B46" s="112"/>
      <c r="C46" s="112"/>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92" t="s">
        <v>67</v>
      </c>
      <c r="B1" s="92"/>
      <c r="C1" s="92"/>
    </row>
    <row r="2" spans="1:3" x14ac:dyDescent="0.35">
      <c r="A2" s="20" t="s">
        <v>11</v>
      </c>
      <c r="B2" s="82" t="str">
        <f>'AUTOS NOTA 324-478'!B2:C2</f>
        <v>SINIESTRO   APL</v>
      </c>
      <c r="C2" s="83"/>
    </row>
    <row r="3" spans="1:3" x14ac:dyDescent="0.35">
      <c r="A3" s="5" t="s">
        <v>1</v>
      </c>
      <c r="B3" s="78" t="str">
        <f>'AUTOS  NOTA 322'!B2:C2</f>
        <v>2024185968- EXPEDIENTE 2024-27021</v>
      </c>
      <c r="C3" s="78"/>
    </row>
    <row r="4" spans="1:3" x14ac:dyDescent="0.35">
      <c r="A4" s="5" t="s">
        <v>2</v>
      </c>
      <c r="B4" s="78" t="str">
        <f>'AUTOS  NOTA 322'!B3:C3</f>
        <v>SUPERINTENDENCIA FINANCIERA DE COLOMBIA</v>
      </c>
      <c r="C4" s="78"/>
    </row>
    <row r="5" spans="1:3" x14ac:dyDescent="0.35">
      <c r="A5" s="5" t="s">
        <v>3</v>
      </c>
      <c r="B5" s="78" t="str">
        <f>'AUTOS  NOTA 322'!B4:C4</f>
        <v>ALLIANZ SEGUROS S.A.</v>
      </c>
      <c r="C5" s="78"/>
    </row>
    <row r="6" spans="1:3" ht="15" customHeight="1" x14ac:dyDescent="0.35">
      <c r="A6" s="5" t="s">
        <v>4</v>
      </c>
      <c r="B6" s="78" t="str">
        <f>'AUTOS  NOTA 322'!B5:C5</f>
        <v>LISSETH PAOLA CASTAÑEDA VEGA</v>
      </c>
      <c r="C6" s="78"/>
    </row>
    <row r="7" spans="1:3" ht="15" customHeight="1" x14ac:dyDescent="0.35">
      <c r="A7" s="5" t="s">
        <v>5</v>
      </c>
      <c r="B7" s="78" t="str">
        <f>'AUTOS  NOTA 322'!B6:C6</f>
        <v>DEMANDA DIRECTA</v>
      </c>
      <c r="C7" s="78"/>
    </row>
    <row r="8" spans="1:3" ht="15" customHeight="1" x14ac:dyDescent="0.35">
      <c r="A8" s="29" t="s">
        <v>101</v>
      </c>
      <c r="B8" s="78" t="str">
        <f>'AUTOS  NOTA 322'!B7:C8</f>
        <v>LISSETH PAOLA CASTAÑEDA VEGA</v>
      </c>
      <c r="C8" s="78"/>
    </row>
    <row r="9" spans="1:3" ht="19" customHeight="1" x14ac:dyDescent="0.35">
      <c r="A9" s="5" t="s">
        <v>102</v>
      </c>
      <c r="B9" s="78" t="s">
        <v>57</v>
      </c>
      <c r="C9" s="78"/>
    </row>
    <row r="10" spans="1:3" x14ac:dyDescent="0.35">
      <c r="A10" s="7" t="s">
        <v>64</v>
      </c>
      <c r="B10" s="122">
        <f>'AUTOS NOTA 324-478'!B20:C20</f>
        <v>0</v>
      </c>
      <c r="C10" s="122"/>
    </row>
    <row r="11" spans="1:3" x14ac:dyDescent="0.35">
      <c r="A11" s="7" t="s">
        <v>116</v>
      </c>
      <c r="B11" s="123">
        <f>'AUTOS NOTA 324-478'!B40:C40</f>
        <v>0</v>
      </c>
      <c r="C11" s="78"/>
    </row>
    <row r="12" spans="1:3" ht="29" x14ac:dyDescent="0.35">
      <c r="A12" s="7" t="s">
        <v>68</v>
      </c>
      <c r="B12" s="120"/>
      <c r="C12" s="121"/>
    </row>
    <row r="13" spans="1:3" ht="43.5" x14ac:dyDescent="0.35">
      <c r="A13" s="5" t="s">
        <v>69</v>
      </c>
      <c r="B13" s="78"/>
      <c r="C13" s="78"/>
    </row>
    <row r="14" spans="1:3" ht="43.5" x14ac:dyDescent="0.35">
      <c r="A14" s="5" t="s">
        <v>70</v>
      </c>
      <c r="B14" s="78"/>
      <c r="C14" s="78"/>
    </row>
    <row r="15" spans="1:3" x14ac:dyDescent="0.35">
      <c r="A15" s="5" t="s">
        <v>71</v>
      </c>
      <c r="B15" s="6"/>
      <c r="C15" s="6"/>
    </row>
    <row r="16" spans="1:3" x14ac:dyDescent="0.35">
      <c r="A16" s="7" t="s">
        <v>72</v>
      </c>
      <c r="B16" s="78"/>
      <c r="C16" s="78"/>
    </row>
    <row r="17" spans="1:3" x14ac:dyDescent="0.35">
      <c r="A17" s="6" t="s">
        <v>73</v>
      </c>
      <c r="B17" s="121"/>
      <c r="C17" s="12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92" t="s">
        <v>131</v>
      </c>
      <c r="B1" s="92"/>
      <c r="C1" s="92"/>
    </row>
    <row r="2" spans="1:3" x14ac:dyDescent="0.35">
      <c r="A2" s="40" t="s">
        <v>11</v>
      </c>
      <c r="B2" s="82" t="str">
        <f>'AUTOS NOTA 321'!B2:C2</f>
        <v>SINIESTRO   APL</v>
      </c>
      <c r="C2" s="83"/>
    </row>
    <row r="3" spans="1:3" x14ac:dyDescent="0.35">
      <c r="A3" s="5" t="s">
        <v>1</v>
      </c>
      <c r="B3" s="78" t="str">
        <f>'AUTOS  NOTA 322'!B2:C2</f>
        <v>2024185968- EXPEDIENTE 2024-27021</v>
      </c>
      <c r="C3" s="78"/>
    </row>
    <row r="4" spans="1:3" x14ac:dyDescent="0.35">
      <c r="A4" s="5" t="s">
        <v>2</v>
      </c>
      <c r="B4" s="78" t="str">
        <f>'AUTOS  NOTA 322'!B3:C3</f>
        <v>SUPERINTENDENCIA FINANCIERA DE COLOMBIA</v>
      </c>
      <c r="C4" s="78"/>
    </row>
    <row r="5" spans="1:3" x14ac:dyDescent="0.35">
      <c r="A5" s="5" t="s">
        <v>3</v>
      </c>
      <c r="B5" s="78" t="str">
        <f>'AUTOS  NOTA 322'!B4:C4</f>
        <v>ALLIANZ SEGUROS S.A.</v>
      </c>
      <c r="C5" s="78"/>
    </row>
    <row r="6" spans="1:3" x14ac:dyDescent="0.35">
      <c r="A6" s="5" t="s">
        <v>4</v>
      </c>
      <c r="B6" s="78" t="str">
        <f>'AUTOS  NOTA 322'!B5:C5</f>
        <v>LISSETH PAOLA CASTAÑEDA VEGA</v>
      </c>
      <c r="C6" s="78"/>
    </row>
    <row r="7" spans="1:3" x14ac:dyDescent="0.35">
      <c r="A7" s="5" t="s">
        <v>5</v>
      </c>
      <c r="B7" s="78" t="str">
        <f>'AUTOS  NOTA 322'!B6:C6</f>
        <v>DEMANDA DIRECTA</v>
      </c>
      <c r="C7" s="78"/>
    </row>
    <row r="8" spans="1:3" x14ac:dyDescent="0.35">
      <c r="A8" s="5" t="s">
        <v>102</v>
      </c>
      <c r="B8" s="78" t="str">
        <f>'AUTOS NOTA 324-478'!B18:C18</f>
        <v>PROBABLE</v>
      </c>
      <c r="C8" s="78"/>
    </row>
    <row r="9" spans="1:3" x14ac:dyDescent="0.35">
      <c r="A9" s="7" t="s">
        <v>64</v>
      </c>
      <c r="B9" s="122">
        <f>'AUTOS NOTA 324-478'!B20:C20</f>
        <v>0</v>
      </c>
      <c r="C9" s="122"/>
    </row>
    <row r="10" spans="1:3" x14ac:dyDescent="0.35">
      <c r="A10" s="5" t="s">
        <v>132</v>
      </c>
      <c r="B10" s="125">
        <v>0</v>
      </c>
      <c r="C10" s="125"/>
    </row>
    <row r="11" spans="1:3" ht="30" customHeight="1" x14ac:dyDescent="0.35">
      <c r="A11" s="5" t="s">
        <v>192</v>
      </c>
      <c r="B11" s="78"/>
      <c r="C11" s="78"/>
    </row>
    <row r="12" spans="1:3" x14ac:dyDescent="0.35">
      <c r="A12" s="5" t="s">
        <v>194</v>
      </c>
      <c r="B12" s="124"/>
      <c r="C12" s="124"/>
    </row>
    <row r="13" spans="1:3" x14ac:dyDescent="0.35">
      <c r="A13" s="5" t="s">
        <v>195</v>
      </c>
      <c r="B13" s="78"/>
      <c r="C13" s="7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92" t="s">
        <v>133</v>
      </c>
      <c r="B1" s="92"/>
      <c r="C1" s="92"/>
    </row>
    <row r="2" spans="1:6" x14ac:dyDescent="0.35">
      <c r="A2" s="20" t="s">
        <v>11</v>
      </c>
      <c r="B2" s="82" t="str">
        <f>'AUTOS NOTA 321'!B2:C2</f>
        <v>SINIESTRO   APL</v>
      </c>
      <c r="C2" s="83"/>
    </row>
    <row r="3" spans="1:6" x14ac:dyDescent="0.35">
      <c r="A3" s="5" t="s">
        <v>1</v>
      </c>
      <c r="B3" s="78" t="str">
        <f>'AUTOS  NOTA 322'!B2:C2</f>
        <v>2024185968- EXPEDIENTE 2024-27021</v>
      </c>
      <c r="C3" s="78"/>
    </row>
    <row r="4" spans="1:6" x14ac:dyDescent="0.35">
      <c r="A4" s="5" t="s">
        <v>2</v>
      </c>
      <c r="B4" s="78" t="str">
        <f>'AUTOS  NOTA 322'!B3:C3</f>
        <v>SUPERINTENDENCIA FINANCIERA DE COLOMBIA</v>
      </c>
      <c r="C4" s="78"/>
    </row>
    <row r="5" spans="1:6" ht="15" customHeight="1" x14ac:dyDescent="0.35">
      <c r="A5" s="5" t="s">
        <v>3</v>
      </c>
      <c r="B5" s="78" t="str">
        <f>'AUTOS  NOTA 322'!B4:C4</f>
        <v>ALLIANZ SEGUROS S.A.</v>
      </c>
      <c r="C5" s="78"/>
    </row>
    <row r="6" spans="1:6" ht="15" customHeight="1" x14ac:dyDescent="0.35">
      <c r="A6" s="5" t="s">
        <v>4</v>
      </c>
      <c r="B6" s="78" t="str">
        <f>'AUTOS  NOTA 322'!B5:C5</f>
        <v>LISSETH PAOLA CASTAÑEDA VEGA</v>
      </c>
      <c r="C6" s="78"/>
    </row>
    <row r="7" spans="1:6" x14ac:dyDescent="0.35">
      <c r="A7" s="5" t="s">
        <v>5</v>
      </c>
      <c r="B7" s="78" t="str">
        <f>'AUTOS  NOTA 322'!B6:C6</f>
        <v>DEMANDA DIRECTA</v>
      </c>
      <c r="C7" s="78"/>
    </row>
    <row r="8" spans="1:6" x14ac:dyDescent="0.35">
      <c r="A8" s="5" t="s">
        <v>134</v>
      </c>
      <c r="B8" s="126">
        <f>'AUTOS NOTA 324-478'!B20:C20</f>
        <v>0</v>
      </c>
      <c r="C8" s="126"/>
    </row>
    <row r="9" spans="1:6" x14ac:dyDescent="0.35">
      <c r="A9" s="5" t="s">
        <v>135</v>
      </c>
      <c r="B9" s="78"/>
      <c r="C9" s="78"/>
    </row>
    <row r="10" spans="1:6" ht="111" customHeight="1" x14ac:dyDescent="0.35">
      <c r="A10" s="5" t="s">
        <v>136</v>
      </c>
      <c r="B10" s="78"/>
      <c r="C10" s="78"/>
    </row>
    <row r="11" spans="1:6" ht="21" customHeight="1" x14ac:dyDescent="0.35">
      <c r="A11" s="127"/>
      <c r="B11" s="127"/>
      <c r="C11" s="127"/>
      <c r="E11" t="s">
        <v>57</v>
      </c>
      <c r="F11" s="22">
        <v>0.7</v>
      </c>
    </row>
    <row r="12" spans="1:6" hidden="1" x14ac:dyDescent="0.35">
      <c r="A12" s="128"/>
      <c r="B12" s="128"/>
      <c r="C12" s="128"/>
      <c r="E12" t="s">
        <v>59</v>
      </c>
      <c r="F12" s="23">
        <v>0.3</v>
      </c>
    </row>
    <row r="13" spans="1:6" ht="18.5" x14ac:dyDescent="0.35">
      <c r="A13" s="129" t="s">
        <v>137</v>
      </c>
      <c r="B13" s="129"/>
      <c r="C13" s="129"/>
    </row>
    <row r="14" spans="1:6" x14ac:dyDescent="0.35">
      <c r="A14" s="37" t="s">
        <v>60</v>
      </c>
      <c r="B14" s="100" t="s">
        <v>61</v>
      </c>
      <c r="C14" s="101"/>
    </row>
    <row r="15" spans="1:6" ht="29" x14ac:dyDescent="0.35">
      <c r="A15" s="21" t="s">
        <v>63</v>
      </c>
      <c r="B15" s="130">
        <f>((C17+C18+C20+C21+C25+C23+C27+C29+C24+C28)-C32)*C31*C33</f>
        <v>1000000000</v>
      </c>
      <c r="C15" s="130"/>
    </row>
    <row r="16" spans="1:6" x14ac:dyDescent="0.35">
      <c r="A16" s="7" t="s">
        <v>64</v>
      </c>
      <c r="B16" s="131" t="s">
        <v>53</v>
      </c>
      <c r="C16" s="132"/>
    </row>
    <row r="17" spans="1:3" x14ac:dyDescent="0.35">
      <c r="A17" s="98"/>
      <c r="B17" s="35" t="s">
        <v>54</v>
      </c>
      <c r="C17" s="30">
        <v>1000000000</v>
      </c>
    </row>
    <row r="18" spans="1:3" x14ac:dyDescent="0.35">
      <c r="A18" s="99"/>
      <c r="B18" s="35" t="s">
        <v>55</v>
      </c>
      <c r="C18" s="30">
        <v>0</v>
      </c>
    </row>
    <row r="19" spans="1:3" x14ac:dyDescent="0.35">
      <c r="A19" s="99"/>
      <c r="B19" s="105" t="s">
        <v>56</v>
      </c>
      <c r="C19" s="106"/>
    </row>
    <row r="20" spans="1:3" x14ac:dyDescent="0.35">
      <c r="A20" s="99"/>
      <c r="B20" s="35" t="s">
        <v>98</v>
      </c>
      <c r="C20" s="30">
        <v>0</v>
      </c>
    </row>
    <row r="21" spans="1:3" ht="29" x14ac:dyDescent="0.35">
      <c r="A21" s="99"/>
      <c r="B21" s="35" t="s">
        <v>100</v>
      </c>
      <c r="C21" s="30">
        <v>0</v>
      </c>
    </row>
    <row r="22" spans="1:3" x14ac:dyDescent="0.35">
      <c r="A22" s="99"/>
      <c r="B22" s="105" t="s">
        <v>121</v>
      </c>
      <c r="C22" s="106"/>
    </row>
    <row r="23" spans="1:3" x14ac:dyDescent="0.35">
      <c r="A23" s="99"/>
      <c r="B23" s="35" t="s">
        <v>130</v>
      </c>
      <c r="C23" s="30">
        <v>0</v>
      </c>
    </row>
    <row r="24" spans="1:3" x14ac:dyDescent="0.35">
      <c r="A24" s="99"/>
      <c r="B24" s="35" t="s">
        <v>54</v>
      </c>
      <c r="C24" s="30">
        <v>0</v>
      </c>
    </row>
    <row r="25" spans="1:3" x14ac:dyDescent="0.35">
      <c r="A25" s="99"/>
      <c r="B25" s="35" t="s">
        <v>55</v>
      </c>
      <c r="C25" s="30">
        <v>0</v>
      </c>
    </row>
    <row r="26" spans="1:3" x14ac:dyDescent="0.35">
      <c r="A26" s="99"/>
      <c r="B26" s="105" t="s">
        <v>122</v>
      </c>
      <c r="C26" s="106"/>
    </row>
    <row r="27" spans="1:3" x14ac:dyDescent="0.35">
      <c r="A27" s="99"/>
      <c r="B27" s="35"/>
      <c r="C27" s="30"/>
    </row>
    <row r="28" spans="1:3" x14ac:dyDescent="0.35">
      <c r="A28" s="99"/>
      <c r="B28" s="35" t="s">
        <v>54</v>
      </c>
      <c r="C28" s="30">
        <v>0</v>
      </c>
    </row>
    <row r="29" spans="1:3" x14ac:dyDescent="0.35">
      <c r="A29" s="99"/>
      <c r="B29" s="35" t="s">
        <v>55</v>
      </c>
      <c r="C29" s="30">
        <v>0</v>
      </c>
    </row>
    <row r="30" spans="1:3" x14ac:dyDescent="0.35">
      <c r="A30" s="99"/>
      <c r="B30" s="105" t="s">
        <v>114</v>
      </c>
      <c r="C30" s="106"/>
    </row>
    <row r="31" spans="1:3" x14ac:dyDescent="0.35">
      <c r="A31" s="99"/>
      <c r="B31" s="35" t="s">
        <v>125</v>
      </c>
      <c r="C31" s="31">
        <v>1</v>
      </c>
    </row>
    <row r="32" spans="1:3" x14ac:dyDescent="0.35">
      <c r="A32" s="99"/>
      <c r="B32" s="35" t="s">
        <v>115</v>
      </c>
      <c r="C32" s="32">
        <v>0</v>
      </c>
    </row>
    <row r="33" spans="1:3" x14ac:dyDescent="0.35">
      <c r="A33" s="99"/>
      <c r="B33" s="35" t="s">
        <v>129</v>
      </c>
      <c r="C33" s="31">
        <v>1</v>
      </c>
    </row>
    <row r="34" spans="1:3" x14ac:dyDescent="0.35">
      <c r="A34" s="24" t="s">
        <v>65</v>
      </c>
      <c r="B34" s="102">
        <f>IFERROR(B15*(VLOOKUP(B14,E11:F13,2,0)),16666)</f>
        <v>16666</v>
      </c>
      <c r="C34" s="102"/>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2025-02-13T20:16:50Z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