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codeName="ThisWorkbook"/>
  <mc:AlternateContent xmlns:mc="http://schemas.openxmlformats.org/markup-compatibility/2006">
    <mc:Choice Requires="x15">
      <x15ac:absPath xmlns:x15ac="http://schemas.microsoft.com/office/spreadsheetml/2010/11/ac" url="C:\Users\pagam\Downloads\CASOS GHA ABOGADOS\CASO - ARGEMIRO\"/>
    </mc:Choice>
  </mc:AlternateContent>
  <xr:revisionPtr revIDLastSave="0" documentId="8_{11BD5714-2693-49D8-81D8-462CB0F2E727}" xr6:coauthVersionLast="47" xr6:coauthVersionMax="47" xr10:uidLastSave="{00000000-0000-0000-0000-000000000000}"/>
  <bookViews>
    <workbookView xWindow="-110" yWindow="-110" windowWidth="19420" windowHeight="1030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<sst xmlns="http://schemas.openxmlformats.org/spreadsheetml/2006/main" count="195" uniqueCount="154">
  <si>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</si>
  <si>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</si>
  <si>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05001310501820230049500</t>
  </si>
  <si>
    <t>Juzgado</t>
  </si>
  <si>
    <t>018 LABORAL CIRCUITO MEDELLIN</t>
  </si>
  <si>
    <t>Demandado</t>
  </si>
  <si>
    <t>COLFONDOS Y OTRO</t>
  </si>
  <si>
    <t xml:space="preserve">Demandante </t>
  </si>
  <si>
    <t>ARGEMIRO DE JESUS DURAN CARDENAS. C.C: 15.426.631</t>
  </si>
  <si>
    <t>Tipo de vinculacion compañía</t>
  </si>
  <si>
    <t>LLAMADA EN GARANTIA</t>
  </si>
  <si>
    <t>Nombre de lesionado o muerto (s)</t>
  </si>
  <si>
    <t>N/A</t>
  </si>
  <si>
    <t>Fecha de los hechos</t>
  </si>
  <si>
    <t>01/06/1995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</si>
  <si>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</si>
  <si>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</si>
  <si>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</si>
  <si>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</si>
  <si>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</si>
  <si>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ARGEMIRO DE JESUS DURAN CARDENAS, IDENTIFICADO CON LA C.C: 15.426.631,  NACIÓ EL 06/08/1961. QUE AL COMENZAR SU VIDA LABORAL SE AFILIÓ EN EL ISS, HOY COLPENSIONES DESDE EL 08/09/1981 HASTA EL 30/05/1995. QE DESDE JUNIO DE 1995 SE TRASLAÓ A PROTECCIÓN S.A. Y MÁS ADELANTE EN EL AÑO 1997 SE AFILIÓ A COLFONDOS S.A. QUE EL DEMANDSNTE NO RECIBIÓ INFORMACIÓN DE LOS BENEFICIOS DEL NUEVO RÉGIMEN, SIN CONOCER COMO SE LIQUIDARÍA LA PENSIÓN, NI LOS RIESGOS FINANCIEROS QUE TENDRÍA. ES DECIR, NO SE LE EXPLICÓ LAS VENTAJAS Y DESVENTAJAS PARA SU CASO EN PARTICULAR, NO HUBO UINA INFORMACIÓN DE CONOCIMIENTO O CONSENTIMIENTO INFORMADO COMO LO EXIGE LA LEY. EL 18/08/2023 SOLICIÓ A PROTECCIÓN S.A Y COLFONDOS S.A. EL TRASLADO A COLPENSIONES, SIN RECIBIR NINGUNA RESPUESTA. IGUALMENTE, SOLICITÓ A COLPENSIONES LA ANULACIÓN DE SU TRASLADO, ENTIDAD QUE LE RESPONDIÓ NEGATIVAMENTE.</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</si>
  <si>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</si>
  <si>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</si>
  <si>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</si>
  <si>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</si>
  <si>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</si>
  <si>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</si>
  <si>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</si>
  <si>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</si>
  <si>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</si>
  <si>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</si>
  <si>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</si>
  <si>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</si>
  <si>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</si>
  <si>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</si>
  <si>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</si>
  <si>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</si>
  <si>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</si>
  <si>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30/01/2025</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</si>
  <si>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</si>
  <si>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</si>
  <si>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</si>
  <si>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</si>
  <si>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</si>
  <si>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</si>
  <si>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</si>
  <si>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</si>
  <si>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</si>
  <si>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</si>
  <si>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</si>
  <si>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</si>
  <si>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</si>
  <si>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</si>
  <si>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</si>
  <si>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</si>
  <si>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</si>
  <si>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</si>
  <si>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</si>
  <si>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</si>
  <si>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</si>
  <si>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</si>
  <si>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</si>
  <si>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</si>
  <si>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</si>
  <si>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</si>
  <si>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</si>
  <si>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</si>
  <si>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</si>
  <si>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</si>
  <si>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</si>
  <si>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</si>
  <si>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</si>
  <si>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</si>
  <si>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</si>
  <si>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</si>
  <si>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</si>
  <si>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</si>
  <si>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</si>
  <si>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</si>
  <si>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</si>
  <si>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</si>
  <si>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</si>
  <si>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</si>
  <si>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</si>
  <si>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</si>
  <si>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AJR2738</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</si>
  <si>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</si>
  <si>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</si>
  <si>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</si>
  <si>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</si>
  <si>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</si>
  <si>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</si>
  <si>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solicitó la vinculación de la compañía ALLIANZ SEGUROS S.A mediante la vinculación érronea del llamamiento en garantía, en virtud de la Póliza de Seguro Previsional No. 02090000001 cuyo tomador es COLFONDOS S.A., y asegurado son los AFILIADOS Y/O BENEFICIARIOS, sin embargo, dicha solicitud de vinculación la realizó de forma errónea toda vez que ALLIANZ SEGUROS S.A. no se encuentra autorizada por la Superintendencia financiera para explotar el ramo vida y, en consecuencia, expedir pólizas previsionales. En ese sentido, no existe obligación alguna a cargo de ALLIANZ SEGUROS S.A., comoquiera que existe una falta de legitimación en la causa por pasiva, toda vez que no es la compañía que expidió la póliza de seguro previsional que hoy quiere hacer valer como prueba el apoderado de COLFONDOS S.A., sino que fue ALLIANZ SEGUROS DE VIDA S.A., compañía la cual se solicitó se integre a la litis. 
Por otro lado, frente a la responsabilidad de la AFP, se precisa que: (i) El demandante actualmente se encuentra vinculado al RAIS desde el 01 de junio de 1995 hasta la fecha (ii) Las consecuencias de la ineficacia que se pretende en la demanda son frente a la afiliación al RAIS efectuado por el demandante y no guardan relación con el objeto social de ALLIANZ SEGUROS S.A. (iii) Existe una falta de legitimación en la causa por pasiva, habida cuenta que quien debe ser vinculada al proceso en virtud de la póliza de Seguro Previsional No. 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</si>
  <si>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</si>
  <si>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</si>
  <si>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</si>
  <si>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</si>
  <si>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</si>
  <si>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</si>
  <si>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</si>
  <si>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</si>
  <si>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La contingencia se califica remota, toda vez que, existe una falta de legitimación en la causa por pasiva de ALLIANZ SEGUROS S.A., al no ser una compañía aseguradora autorizada para expedir pólizas previsionales de invalidez y sobrevivencia. </t>
  </si>
  <si>
    <t>Defensa de la Aseguradora: (Enumerar y enunciar las excepciones propuestas demanda y/o llamamiento )</t>
  </si>
  <si>
    <t xml:space="preserve">EXCEPCION PREVIA 
1.NO COMPRENDER LA DEMANDA TODOS LOS LITISCONSORTES NECESARIOS.   EXCEPCIONES DE MÉRITO FRENTE A LA DEMANDA: 1) .FALTA DE LEGITIMACIÓN EN LA CAUSA POR PASIVA DE ALLIANZ SEGUROS S.A. 2). COBRO DE LO NO DEBIDO Y ENRIQUECIMIENTO SIN JUSTA CAUSA 3). PRESCRIPCIÓN 4). GENÉRICA O INNOMINADA. EXCEPCIONES DE MÉRITO FRENTE AL LLAMAMIENTO EN GARANTÍA: 1) FALTA DE LEGITIMACIÓN EN LA CAUSA POR PASIVA. 2) NO EXISTE PRUEBA ALGUNA QUE ENDILGUE RESPONSABILIDAD A CARGO DE MI REPRESENTADA ALLIANZ SEGUROS S.A., CONFIGURANDOSE ASÍ UNA INEXISTECIA DE OBLIGACIÓN. 3) ALLIANZ SEGUROS DE VIDA S.A. Y ALLIANZ SEGUROS S.A. SON ENTIDADES JURIDICAS DIFERENTES. 4) COBRO DE LO NO DEBIDO Y ENRIQUECIMIENTO SIN JUSTA CAUSA.  5) GENÉRICA O INNOMINADA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</si>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</sst>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Red]\-&quot;$&quot;\ #,##0"/>
    <numFmt numFmtId="165" formatCode="_-&quot;$&quot;\ * #,##0_-;\-&quot;$&quot;\ * #,##0_-;_-&quot;$&quot;\ * &quot;-&quot;_-;_-@_-"/>
    <numFmt numFmtId="166"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5"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5"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5"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0" xfId="0" applyProtection="1">
      <protection locked="0"/>
    </xf>
    <xf numFmtId="165"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64" fontId="0" fillId="0" borderId="1" xfId="1" applyNumberFormat="1" applyFont="1" applyBorder="1" applyAlignment="1" applyProtection="1">
      <alignment horizontal="justify" vertical="top"/>
      <protection locked="0"/>
    </xf>
    <xf numFmtId="164" fontId="0" fillId="0" borderId="1" xfId="2" applyNumberFormat="1" applyFont="1" applyBorder="1" applyAlignment="1" applyProtection="1">
      <alignment horizontal="center" vertical="top"/>
      <protection locked="0"/>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6"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5"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5" zoomScale="70" zoomScaleNormal="70" workbookViewId="0">
      <selection activeCell="B30" sqref="B30"/>
    </sheetView>
  </sheetViews>
  <sheetFormatPr defaultColWidth="0" defaultRowHeight="14.4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600000000000001">
      <c r="A1" s="50" t="s">
        <v>0</v>
      </c>
      <c r="B1" s="50"/>
      <c r="C1" s="50"/>
    </row>
    <row r="2" spans="1:3">
      <c r="A2" s="5" t="s">
        <v>1</v>
      </c>
      <c r="B2" s="51" t="s">
        <v>2</v>
      </c>
      <c r="C2" s="52"/>
    </row>
    <row r="3" spans="1:3">
      <c r="A3" s="5" t="s">
        <v>3</v>
      </c>
      <c r="B3" s="53" t="s">
        <v>4</v>
      </c>
      <c r="C3" s="54"/>
    </row>
    <row r="4" spans="1:3">
      <c r="A4" s="5" t="s">
        <v>5</v>
      </c>
      <c r="B4" s="53" t="s">
        <v>6</v>
      </c>
      <c r="C4" s="54"/>
    </row>
    <row r="5" spans="1:3" ht="14.45" customHeight="1">
      <c r="A5" s="5" t="s">
        <v>7</v>
      </c>
      <c r="B5" s="47" t="s">
        <v>8</v>
      </c>
      <c r="C5" s="47"/>
    </row>
    <row r="6" spans="1:3">
      <c r="A6" s="5" t="s">
        <v>9</v>
      </c>
      <c r="B6" s="37" t="s">
        <v>10</v>
      </c>
      <c r="C6" s="37"/>
    </row>
    <row r="7" spans="1:3">
      <c r="A7" s="5" t="s">
        <v>11</v>
      </c>
      <c r="B7" s="37" t="s">
        <v>12</v>
      </c>
      <c r="C7" s="37"/>
    </row>
    <row r="8" spans="1:3">
      <c r="A8" s="5" t="s">
        <v>13</v>
      </c>
      <c r="B8" s="46" t="s">
        <v>14</v>
      </c>
      <c r="C8" s="46"/>
    </row>
    <row r="9" spans="1:3">
      <c r="A9" s="5" t="s">
        <v>15</v>
      </c>
      <c r="B9" s="47" t="s">
        <v>12</v>
      </c>
      <c r="C9" s="47"/>
    </row>
    <row r="10" spans="1:3">
      <c r="A10" s="5" t="s">
        <v>16</v>
      </c>
      <c r="B10" s="47" t="s">
        <v>12</v>
      </c>
      <c r="C10" s="47"/>
    </row>
    <row r="11" spans="1:3" ht="23.25" customHeight="1">
      <c r="A11" s="5" t="s">
        <v>17</v>
      </c>
      <c r="B11" s="48" t="s">
        <v>18</v>
      </c>
      <c r="C11" s="49"/>
    </row>
    <row r="12" spans="1:3">
      <c r="A12" s="38" t="s">
        <v>19</v>
      </c>
      <c r="B12" s="37" t="s">
        <v>20</v>
      </c>
      <c r="C12" s="37"/>
    </row>
    <row r="13" spans="1:3" ht="30" customHeight="1">
      <c r="A13" s="38"/>
      <c r="B13" s="37"/>
      <c r="C13" s="37"/>
    </row>
    <row r="14" spans="1:3" ht="73.5" customHeight="1">
      <c r="A14" s="38"/>
      <c r="B14" s="37"/>
      <c r="C14" s="37"/>
    </row>
    <row r="15" spans="1:3" ht="29.1">
      <c r="A15" s="5" t="s">
        <v>21</v>
      </c>
      <c r="B15" s="41" t="s">
        <v>22</v>
      </c>
      <c r="C15" s="91"/>
    </row>
    <row r="16" spans="1:3" ht="33.75" customHeight="1">
      <c r="A16" s="42" t="s">
        <v>23</v>
      </c>
      <c r="B16" s="43" t="s">
        <v>24</v>
      </c>
      <c r="C16" s="43"/>
    </row>
    <row r="17" spans="1:3" ht="33.75" customHeight="1">
      <c r="A17" s="42"/>
      <c r="B17" s="11" t="s">
        <v>25</v>
      </c>
      <c r="C17" s="6"/>
    </row>
    <row r="18" spans="1:3" ht="33.75" customHeight="1">
      <c r="A18" s="42"/>
      <c r="B18" s="11" t="s">
        <v>26</v>
      </c>
      <c r="C18" s="6"/>
    </row>
    <row r="19" spans="1:3">
      <c r="A19" s="42"/>
      <c r="B19" s="44" t="s">
        <v>27</v>
      </c>
      <c r="C19" s="45"/>
    </row>
    <row r="20" spans="1:3">
      <c r="A20" s="42"/>
      <c r="B20" s="11"/>
      <c r="C20" s="6"/>
    </row>
    <row r="21" spans="1:3">
      <c r="A21" s="42"/>
      <c r="B21" s="11"/>
      <c r="C21" s="6"/>
    </row>
    <row r="22" spans="1:3">
      <c r="A22" s="42"/>
      <c r="B22" s="44" t="s">
        <v>28</v>
      </c>
      <c r="C22" s="45"/>
    </row>
    <row r="23" spans="1:3">
      <c r="A23" s="42"/>
      <c r="B23" s="11"/>
      <c r="C23" s="16"/>
    </row>
    <row r="24" spans="1:3">
      <c r="A24" s="5" t="s">
        <v>29</v>
      </c>
      <c r="B24" s="37" t="s">
        <v>30</v>
      </c>
      <c r="C24" s="37"/>
    </row>
    <row r="25" spans="1:3">
      <c r="A25" s="5" t="s">
        <v>31</v>
      </c>
      <c r="B25" s="37" t="s">
        <v>32</v>
      </c>
      <c r="C25" s="37"/>
    </row>
    <row r="26" spans="1:3">
      <c r="A26" s="5" t="s">
        <v>33</v>
      </c>
      <c r="B26" s="37" t="s">
        <v>34</v>
      </c>
      <c r="C26" s="37"/>
    </row>
    <row r="27" spans="1:3">
      <c r="A27" s="5" t="s">
        <v>35</v>
      </c>
      <c r="B27" s="39">
        <v>45673</v>
      </c>
      <c r="C27" s="40"/>
    </row>
    <row r="28" spans="1:3">
      <c r="A28" s="5" t="s">
        <v>36</v>
      </c>
      <c r="B28" s="36">
        <v>45673</v>
      </c>
      <c r="C28" s="36"/>
    </row>
    <row r="29" spans="1:3" ht="15">
      <c r="A29" s="5" t="s">
        <v>37</v>
      </c>
      <c r="B29" s="36" t="s">
        <v>38</v>
      </c>
      <c r="C29" s="37"/>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4.45"/>
  <cols>
    <col min="1" max="1" width="44.42578125" customWidth="1"/>
    <col min="2" max="2" width="25.85546875" customWidth="1"/>
    <col min="3" max="3" width="100.7109375" customWidth="1"/>
    <col min="4" max="16384" width="11.42578125" hidden="1"/>
  </cols>
  <sheetData>
    <row r="1" spans="1:3" ht="18.600000000000001">
      <c r="A1" s="65" t="s">
        <v>39</v>
      </c>
      <c r="B1" s="65"/>
      <c r="C1" s="65"/>
    </row>
    <row r="2" spans="1:3">
      <c r="A2" s="13" t="s">
        <v>40</v>
      </c>
      <c r="B2" s="66" t="s">
        <v>41</v>
      </c>
      <c r="C2" s="67"/>
    </row>
    <row r="3" spans="1:3">
      <c r="A3" s="5" t="s">
        <v>1</v>
      </c>
      <c r="B3" s="37" t="str">
        <f>'GENERALES NOTA 322'!B2:C2</f>
        <v>05001310501820230049500</v>
      </c>
      <c r="C3" s="37"/>
    </row>
    <row r="4" spans="1:3">
      <c r="A4" s="5" t="s">
        <v>3</v>
      </c>
      <c r="B4" s="37" t="str">
        <f>'GENERALES NOTA 322'!B3:C3</f>
        <v>018 LABORAL CIRCUITO MEDELLIN</v>
      </c>
      <c r="C4" s="37"/>
    </row>
    <row r="5" spans="1:3">
      <c r="A5" s="5" t="s">
        <v>5</v>
      </c>
      <c r="B5" s="37" t="str">
        <f>'GENERALES NOTA 322'!B4:C4</f>
        <v>COLFONDOS Y OTRO</v>
      </c>
      <c r="C5" s="37"/>
    </row>
    <row r="6" spans="1:3">
      <c r="A6" s="5" t="s">
        <v>7</v>
      </c>
      <c r="B6" s="37" t="str">
        <f>'GENERALES NOTA 322'!B5:C5</f>
        <v>ARGEMIRO DE JESUS DURAN CARDENAS. C.C: 15.426.631</v>
      </c>
      <c r="C6" s="37"/>
    </row>
    <row r="7" spans="1:3">
      <c r="A7" s="5" t="s">
        <v>9</v>
      </c>
      <c r="B7" s="37" t="str">
        <f>'GENERALES NOTA 322'!B6:C6</f>
        <v>LLAMADA EN GARANTIA</v>
      </c>
      <c r="C7" s="37"/>
    </row>
    <row r="8" spans="1:3">
      <c r="A8" s="13" t="s">
        <v>42</v>
      </c>
      <c r="B8" s="37"/>
      <c r="C8" s="37"/>
    </row>
    <row r="9" spans="1:3">
      <c r="A9" s="13" t="s">
        <v>17</v>
      </c>
      <c r="B9" s="37"/>
      <c r="C9" s="37"/>
    </row>
    <row r="10" spans="1:3">
      <c r="A10" s="13" t="s">
        <v>43</v>
      </c>
      <c r="B10" s="66"/>
      <c r="C10" s="68"/>
    </row>
    <row r="11" spans="1:3">
      <c r="A11" s="13" t="s">
        <v>44</v>
      </c>
      <c r="B11" s="66"/>
      <c r="C11" s="67"/>
    </row>
    <row r="12" spans="1:3">
      <c r="A12" s="13" t="s">
        <v>45</v>
      </c>
      <c r="B12" s="53"/>
      <c r="C12" s="54"/>
    </row>
    <row r="13" spans="1:3">
      <c r="A13" s="13" t="s">
        <v>46</v>
      </c>
      <c r="B13" s="37"/>
      <c r="C13" s="37"/>
    </row>
    <row r="14" spans="1:3">
      <c r="A14" s="13" t="s">
        <v>47</v>
      </c>
      <c r="B14" s="37"/>
      <c r="C14" s="37"/>
    </row>
    <row r="15" spans="1:3">
      <c r="A15" s="13" t="s">
        <v>48</v>
      </c>
      <c r="B15" s="37"/>
      <c r="C15" s="37"/>
    </row>
    <row r="16" spans="1:3">
      <c r="A16" s="63" t="s">
        <v>49</v>
      </c>
      <c r="B16" s="37"/>
      <c r="C16" s="37"/>
    </row>
    <row r="17" spans="1:3">
      <c r="A17" s="64"/>
      <c r="B17" s="9" t="s">
        <v>50</v>
      </c>
      <c r="C17" s="10" t="s">
        <v>51</v>
      </c>
    </row>
    <row r="18" spans="1:3">
      <c r="A18" s="64"/>
      <c r="B18" s="11"/>
      <c r="C18" s="11"/>
    </row>
    <row r="19" spans="1:3">
      <c r="A19" s="64"/>
      <c r="B19" s="11"/>
      <c r="C19" s="11"/>
    </row>
    <row r="20" spans="1:3">
      <c r="A20" s="64"/>
      <c r="B20" s="11"/>
      <c r="C20" s="11"/>
    </row>
    <row r="21" spans="1:3">
      <c r="A21" s="13" t="s">
        <v>52</v>
      </c>
      <c r="B21" s="37"/>
      <c r="C21" s="37"/>
    </row>
    <row r="22" spans="1:3">
      <c r="A22" s="13" t="s">
        <v>53</v>
      </c>
      <c r="B22" s="53"/>
      <c r="C22" s="54"/>
    </row>
    <row r="23" spans="1:3">
      <c r="A23" s="13" t="s">
        <v>54</v>
      </c>
      <c r="B23" s="37"/>
      <c r="C23" s="37"/>
    </row>
    <row r="24" spans="1:3">
      <c r="A24" s="13" t="s">
        <v>55</v>
      </c>
      <c r="B24" s="37"/>
      <c r="C24" s="37"/>
    </row>
    <row r="25" spans="1:3">
      <c r="A25" s="13" t="s">
        <v>56</v>
      </c>
      <c r="B25" s="37"/>
      <c r="C25" s="37"/>
    </row>
    <row r="26" spans="1:3">
      <c r="A26" s="12" t="s">
        <v>57</v>
      </c>
      <c r="B26" s="37"/>
      <c r="C26" s="37"/>
    </row>
    <row r="27" spans="1:3">
      <c r="A27" s="62" t="s">
        <v>58</v>
      </c>
      <c r="B27" s="62"/>
      <c r="C27" s="62"/>
    </row>
    <row r="28" spans="1:3" ht="14.45" customHeight="1">
      <c r="A28" s="57" t="s">
        <v>59</v>
      </c>
      <c r="B28" s="58"/>
      <c r="C28" s="30"/>
    </row>
    <row r="29" spans="1:3" ht="14.45" customHeight="1">
      <c r="A29" s="59" t="s">
        <v>60</v>
      </c>
      <c r="B29" s="60"/>
      <c r="C29" s="30"/>
    </row>
    <row r="30" spans="1:3" ht="14.45" customHeight="1">
      <c r="A30" s="59" t="s">
        <v>61</v>
      </c>
      <c r="B30" s="60"/>
      <c r="C30" s="31"/>
    </row>
    <row r="31" spans="1:3" ht="14.45" customHeight="1">
      <c r="A31" s="59" t="s">
        <v>62</v>
      </c>
      <c r="B31" s="60"/>
      <c r="C31" s="30"/>
    </row>
    <row r="32" spans="1:3">
      <c r="A32" s="59" t="s">
        <v>63</v>
      </c>
      <c r="B32" s="60"/>
      <c r="C32" s="30"/>
    </row>
    <row r="33" spans="1:3" ht="14.45" customHeight="1">
      <c r="A33" s="59" t="s">
        <v>64</v>
      </c>
      <c r="B33" s="60"/>
      <c r="C33" s="30"/>
    </row>
    <row r="34" spans="1:3" ht="14.45" customHeight="1">
      <c r="A34" s="59" t="s">
        <v>65</v>
      </c>
      <c r="B34" s="60"/>
      <c r="C34" s="32"/>
    </row>
    <row r="35" spans="1:3">
      <c r="A35" s="57" t="s">
        <v>66</v>
      </c>
      <c r="B35" s="58"/>
      <c r="C35" s="33"/>
    </row>
    <row r="36" spans="1:3">
      <c r="A36" s="61" t="s">
        <v>67</v>
      </c>
      <c r="B36" s="61"/>
      <c r="C36" s="61"/>
    </row>
    <row r="37" spans="1:3">
      <c r="A37" s="55" t="s">
        <v>68</v>
      </c>
      <c r="B37" s="55"/>
      <c r="C37" s="11"/>
    </row>
    <row r="38" spans="1:3">
      <c r="A38" s="55" t="s">
        <v>69</v>
      </c>
      <c r="B38" s="55"/>
      <c r="C38" s="11"/>
    </row>
    <row r="39" spans="1:3">
      <c r="A39" s="55" t="s">
        <v>70</v>
      </c>
      <c r="B39" s="55"/>
      <c r="C39" s="11"/>
    </row>
    <row r="40" spans="1:3">
      <c r="A40" s="55" t="s">
        <v>71</v>
      </c>
      <c r="B40" s="55"/>
      <c r="C40" s="11"/>
    </row>
    <row r="41" spans="1:3">
      <c r="A41" s="55" t="s">
        <v>72</v>
      </c>
      <c r="B41" s="55"/>
      <c r="C41" s="11"/>
    </row>
    <row r="42" spans="1:3">
      <c r="A42" s="55" t="s">
        <v>73</v>
      </c>
      <c r="B42" s="55"/>
      <c r="C42" s="11"/>
    </row>
    <row r="43" spans="1:3">
      <c r="A43" s="55" t="s">
        <v>74</v>
      </c>
      <c r="B43" s="55"/>
      <c r="C43" s="11"/>
    </row>
    <row r="44" spans="1:3">
      <c r="A44" s="55" t="s">
        <v>75</v>
      </c>
      <c r="B44" s="55"/>
      <c r="C44" s="11"/>
    </row>
    <row r="45" spans="1:3">
      <c r="A45" s="55" t="s">
        <v>76</v>
      </c>
      <c r="B45" s="55"/>
      <c r="C45" s="11"/>
    </row>
    <row r="46" spans="1:3">
      <c r="A46" s="55" t="s">
        <v>77</v>
      </c>
      <c r="B46" s="55"/>
      <c r="C46" s="11"/>
    </row>
    <row r="47" spans="1:3">
      <c r="A47" s="55" t="s">
        <v>78</v>
      </c>
      <c r="B47" s="55"/>
      <c r="C47" s="11"/>
    </row>
    <row r="48" spans="1:3">
      <c r="A48" s="55" t="s">
        <v>79</v>
      </c>
      <c r="B48" s="55"/>
      <c r="C48" s="11"/>
    </row>
    <row r="49" spans="1:3">
      <c r="A49" s="55" t="s">
        <v>80</v>
      </c>
      <c r="B49" s="55"/>
      <c r="C49" s="11"/>
    </row>
    <row r="50" spans="1:3">
      <c r="A50" s="55" t="s">
        <v>81</v>
      </c>
      <c r="B50" s="55"/>
      <c r="C50" s="11"/>
    </row>
    <row r="51" spans="1:3">
      <c r="A51" s="55" t="s">
        <v>82</v>
      </c>
      <c r="B51" s="55"/>
      <c r="C51" s="11"/>
    </row>
    <row r="52" spans="1:3">
      <c r="A52" s="55" t="s">
        <v>83</v>
      </c>
      <c r="B52" s="55"/>
      <c r="C52" s="11"/>
    </row>
    <row r="53" spans="1: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65" zoomScaleNormal="65" workbookViewId="0">
      <selection activeCell="B30" sqref="B30:C30"/>
    </sheetView>
  </sheetViews>
  <sheetFormatPr defaultColWidth="0" defaultRowHeight="14.4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600000000000001">
      <c r="A1" s="65" t="s">
        <v>84</v>
      </c>
      <c r="B1" s="65"/>
      <c r="C1" s="65"/>
    </row>
    <row r="2" spans="1:6">
      <c r="A2" s="20" t="s">
        <v>40</v>
      </c>
      <c r="B2" s="73" t="s">
        <v>85</v>
      </c>
      <c r="C2" s="74"/>
    </row>
    <row r="3" spans="1:6">
      <c r="A3" s="21" t="s">
        <v>1</v>
      </c>
      <c r="B3" s="75" t="str">
        <f>'GENERALES NOTA 322'!B2:C2</f>
        <v>05001310501820230049500</v>
      </c>
      <c r="C3" s="75"/>
    </row>
    <row r="4" spans="1:6">
      <c r="A4" s="21" t="s">
        <v>3</v>
      </c>
      <c r="B4" s="75" t="str">
        <f>'GENERALES NOTA 322'!B3:C3</f>
        <v>018 LABORAL CIRCUITO MEDELLIN</v>
      </c>
      <c r="C4" s="75"/>
    </row>
    <row r="5" spans="1:6">
      <c r="A5" s="21" t="s">
        <v>5</v>
      </c>
      <c r="B5" s="75" t="str">
        <f>'GENERALES NOTA 322'!B4:C4</f>
        <v>COLFONDOS Y OTRO</v>
      </c>
      <c r="C5" s="75"/>
    </row>
    <row r="6" spans="1:6" ht="14.45" customHeight="1">
      <c r="A6" s="21" t="s">
        <v>7</v>
      </c>
      <c r="B6" s="75" t="str">
        <f>'GENERALES NOTA 322'!B5:C5</f>
        <v>ARGEMIRO DE JESUS DURAN CARDENAS. C.C: 15.426.631</v>
      </c>
      <c r="C6" s="75"/>
    </row>
    <row r="7" spans="1:6">
      <c r="A7" s="21" t="s">
        <v>9</v>
      </c>
      <c r="B7" s="75" t="str">
        <f>'GENERALES NOTA 322'!B6:C6</f>
        <v>LLAMADA EN GARANTIA</v>
      </c>
      <c r="C7" s="75"/>
    </row>
    <row r="8" spans="1:6" ht="29.1">
      <c r="A8" s="21" t="s">
        <v>21</v>
      </c>
      <c r="B8" s="69" t="str">
        <f>'GENERALES NOTA 322'!B15:C15</f>
        <v>NO ES POSIBLE CUANTIFICAR LAS PRETENSIONES DE LA DEMANDA EN ATENCIÓN A LA NATURALEZA DEL PROCESO.</v>
      </c>
      <c r="C8" s="70"/>
    </row>
    <row r="9" spans="1:6">
      <c r="A9" s="76" t="s">
        <v>23</v>
      </c>
      <c r="B9" s="77" t="s">
        <v>24</v>
      </c>
      <c r="C9" s="78"/>
    </row>
    <row r="10" spans="1:6">
      <c r="A10" s="76"/>
      <c r="B10" s="22" t="s">
        <v>25</v>
      </c>
      <c r="C10" s="19">
        <f>'GENERALES NOTA 322'!C17</f>
        <v>0</v>
      </c>
    </row>
    <row r="11" spans="1:6">
      <c r="A11" s="76"/>
      <c r="B11" s="22" t="s">
        <v>26</v>
      </c>
      <c r="C11" s="19">
        <f>'GENERALES NOTA 322'!C18</f>
        <v>0</v>
      </c>
    </row>
    <row r="12" spans="1:6">
      <c r="A12" s="76"/>
      <c r="B12" s="77"/>
      <c r="C12" s="78"/>
    </row>
    <row r="13" spans="1:6">
      <c r="A13" s="76"/>
      <c r="B13" s="22" t="s">
        <v>86</v>
      </c>
      <c r="C13" s="24">
        <v>0</v>
      </c>
    </row>
    <row r="14" spans="1:6">
      <c r="A14" s="76"/>
      <c r="B14" s="22" t="s">
        <v>87</v>
      </c>
      <c r="C14" s="24">
        <v>0</v>
      </c>
      <c r="E14" t="s">
        <v>88</v>
      </c>
      <c r="F14" s="17">
        <v>0.7</v>
      </c>
    </row>
    <row r="15" spans="1:6">
      <c r="A15" s="23" t="s">
        <v>89</v>
      </c>
      <c r="B15" s="73" t="s">
        <v>90</v>
      </c>
      <c r="C15" s="74"/>
    </row>
    <row r="16" spans="1:6" ht="15" customHeight="1">
      <c r="A16" s="21" t="s">
        <v>91</v>
      </c>
      <c r="B16" s="71" t="s">
        <v>92</v>
      </c>
      <c r="C16" s="72"/>
    </row>
    <row r="17" spans="1:3" ht="28.5" customHeight="1">
      <c r="A17" s="14" t="s">
        <v>93</v>
      </c>
      <c r="B17" s="81">
        <f>((C19+C20+C22+C23)-C26)*C25*C27</f>
        <v>0</v>
      </c>
      <c r="C17" s="81"/>
    </row>
    <row r="18" spans="1:3">
      <c r="A18" s="23" t="s">
        <v>94</v>
      </c>
      <c r="B18" s="79" t="s">
        <v>24</v>
      </c>
      <c r="C18" s="80"/>
    </row>
    <row r="19" spans="1:3">
      <c r="A19" s="87"/>
      <c r="B19" s="22" t="s">
        <v>25</v>
      </c>
      <c r="C19" s="34">
        <v>0</v>
      </c>
    </row>
    <row r="20" spans="1:3">
      <c r="A20" s="88"/>
      <c r="B20" s="22" t="s">
        <v>26</v>
      </c>
      <c r="C20" s="19">
        <v>0</v>
      </c>
    </row>
    <row r="21" spans="1:3">
      <c r="A21" s="88"/>
      <c r="B21" s="77" t="s">
        <v>27</v>
      </c>
      <c r="C21" s="78"/>
    </row>
    <row r="22" spans="1:3">
      <c r="A22" s="88"/>
      <c r="B22" s="22" t="s">
        <v>86</v>
      </c>
      <c r="C22" s="19">
        <v>0</v>
      </c>
    </row>
    <row r="23" spans="1:3" ht="29.1">
      <c r="A23" s="88"/>
      <c r="B23" s="22" t="s">
        <v>95</v>
      </c>
      <c r="C23" s="19">
        <v>0</v>
      </c>
    </row>
    <row r="24" spans="1:3">
      <c r="A24" s="88"/>
      <c r="B24" s="77" t="s">
        <v>96</v>
      </c>
      <c r="C24" s="78"/>
    </row>
    <row r="25" spans="1:3">
      <c r="A25" s="25"/>
      <c r="B25" s="22" t="s">
        <v>97</v>
      </c>
      <c r="C25" s="35">
        <v>0</v>
      </c>
    </row>
    <row r="26" spans="1:3">
      <c r="A26" s="26"/>
      <c r="B26" s="22" t="s">
        <v>44</v>
      </c>
      <c r="C26" s="27">
        <v>0</v>
      </c>
    </row>
    <row r="27" spans="1:3">
      <c r="A27" s="26"/>
      <c r="B27" s="22" t="s">
        <v>98</v>
      </c>
      <c r="C27" s="35">
        <v>0</v>
      </c>
    </row>
    <row r="28" spans="1:3">
      <c r="A28" s="18" t="s">
        <v>99</v>
      </c>
      <c r="B28" s="81">
        <f>IFERROR(B17*(VLOOKUP(B15,Hoja2!$G$1:$H$6,2,0)),16666)</f>
        <v>16666</v>
      </c>
      <c r="C28" s="81"/>
    </row>
    <row r="29" spans="1:3" ht="29.1">
      <c r="A29" s="21" t="s">
        <v>100</v>
      </c>
      <c r="B29" s="82" t="s">
        <v>101</v>
      </c>
      <c r="C29" s="83"/>
    </row>
    <row r="30" spans="1:3" ht="30.75">
      <c r="A30" s="21" t="s">
        <v>102</v>
      </c>
      <c r="B30" s="84" t="s">
        <v>103</v>
      </c>
      <c r="C30" s="85"/>
    </row>
    <row r="31" spans="1:3" ht="18.600000000000001">
      <c r="A31" s="28" t="s">
        <v>104</v>
      </c>
      <c r="B31" s="28"/>
      <c r="C31" s="28"/>
    </row>
    <row r="32" spans="1:3">
      <c r="A32" s="29" t="s">
        <v>105</v>
      </c>
      <c r="B32" s="86"/>
      <c r="C32" s="86"/>
    </row>
    <row r="33" spans="1:3">
      <c r="A33" s="29" t="s">
        <v>106</v>
      </c>
      <c r="B33" s="86"/>
      <c r="C33" s="86"/>
    </row>
    <row r="34" spans="1:3">
      <c r="A34" s="26"/>
      <c r="B34" s="26"/>
      <c r="C34" s="26"/>
    </row>
    <row r="35" spans="1:3">
      <c r="A35" s="26"/>
      <c r="B35" s="26"/>
      <c r="C35" s="26"/>
    </row>
    <row r="36" spans="1:3">
      <c r="A36" s="26"/>
      <c r="B36" s="26"/>
      <c r="C36" s="26"/>
    </row>
    <row r="37" spans="1:3">
      <c r="A37" s="26"/>
      <c r="B37" s="26"/>
      <c r="C37" s="26"/>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4.45"/>
  <cols>
    <col min="1" max="1" width="30.42578125" customWidth="1"/>
    <col min="2" max="3" width="69.28515625" customWidth="1"/>
    <col min="4" max="16384" width="10.85546875" hidden="1"/>
  </cols>
  <sheetData>
    <row r="1" spans="1:3" ht="18.600000000000001">
      <c r="A1" s="65" t="s">
        <v>107</v>
      </c>
      <c r="B1" s="65"/>
      <c r="C1" s="65"/>
    </row>
    <row r="2" spans="1:3" ht="17.100000000000001" customHeight="1">
      <c r="A2" s="13" t="s">
        <v>40</v>
      </c>
      <c r="B2" s="66" t="str">
        <f>'[2]AUTOS NOTA 321'!B2:C2</f>
        <v xml:space="preserve">SINIESTRO   LEGIS </v>
      </c>
      <c r="C2" s="67"/>
    </row>
    <row r="3" spans="1:3" ht="15.95" customHeight="1">
      <c r="A3" s="5" t="s">
        <v>1</v>
      </c>
      <c r="B3" s="37" t="str">
        <f>'GENERALES NOTA 322'!B2:C2</f>
        <v>05001310501820230049500</v>
      </c>
      <c r="C3" s="37"/>
    </row>
    <row r="4" spans="1:3">
      <c r="A4" s="5" t="s">
        <v>3</v>
      </c>
      <c r="B4" s="37" t="str">
        <f>'GENERALES NOTA 322'!B3:C3</f>
        <v>018 LABORAL CIRCUITO MEDELLIN</v>
      </c>
      <c r="C4" s="37"/>
    </row>
    <row r="5" spans="1:3" ht="29.1" customHeight="1">
      <c r="A5" s="5" t="s">
        <v>5</v>
      </c>
      <c r="B5" s="37" t="str">
        <f>'GENERALES NOTA 322'!B4:C4</f>
        <v>COLFONDOS Y OTRO</v>
      </c>
      <c r="C5" s="37"/>
    </row>
    <row r="6" spans="1:3">
      <c r="A6" s="5" t="s">
        <v>7</v>
      </c>
      <c r="B6" s="37" t="str">
        <f>'GENERALES NOTA 322'!B5:C5</f>
        <v>ARGEMIRO DE JESUS DURAN CARDENAS. C.C: 15.426.631</v>
      </c>
      <c r="C6" s="37"/>
    </row>
    <row r="7" spans="1:3" ht="43.5" customHeight="1">
      <c r="A7" s="5" t="s">
        <v>9</v>
      </c>
      <c r="B7" s="37" t="str">
        <f>'GENERALES NOTA 322'!B6:C6</f>
        <v>LLAMADA EN GARANTIA</v>
      </c>
      <c r="C7" s="37"/>
    </row>
    <row r="8" spans="1:3">
      <c r="A8" s="5" t="s">
        <v>108</v>
      </c>
      <c r="B8" s="37"/>
      <c r="C8" s="37"/>
    </row>
    <row r="9" spans="1:3">
      <c r="A9" s="15" t="s">
        <v>94</v>
      </c>
      <c r="B9" s="89"/>
      <c r="C9" s="89"/>
    </row>
    <row r="10" spans="1:3">
      <c r="A10" s="15" t="s">
        <v>109</v>
      </c>
      <c r="B10" s="37"/>
      <c r="C10" s="37"/>
    </row>
    <row r="11" spans="1:3" ht="29.1">
      <c r="A11" s="15" t="s">
        <v>110</v>
      </c>
      <c r="B11" s="90"/>
      <c r="C11" s="56"/>
    </row>
    <row r="12" spans="1:3" ht="57.95">
      <c r="A12" s="5" t="s">
        <v>111</v>
      </c>
      <c r="B12" s="37"/>
      <c r="C12" s="37"/>
    </row>
    <row r="13" spans="1:3" ht="57.95">
      <c r="A13" s="5" t="s">
        <v>112</v>
      </c>
      <c r="B13" s="37"/>
      <c r="C13" s="37"/>
    </row>
    <row r="14" spans="1:3">
      <c r="A14" s="5" t="s">
        <v>113</v>
      </c>
      <c r="B14" s="11"/>
      <c r="C14" s="11"/>
    </row>
    <row r="15" spans="1:3">
      <c r="A15" s="15" t="s">
        <v>114</v>
      </c>
      <c r="B15" s="37"/>
      <c r="C15" s="37"/>
    </row>
    <row r="16" spans="1:3">
      <c r="A16" s="11" t="s">
        <v>115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4.4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4.4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2025-02-01T13:32:12Z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