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e02698\Desktop\"/>
    </mc:Choice>
  </mc:AlternateContent>
  <xr:revisionPtr revIDLastSave="0" documentId="13_ncr:1_{0B9E3BF0-8BED-4A75-A6FA-B5DBC5AA03AF}"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<sst xmlns="http://schemas.openxmlformats.org/spreadsheetml/2006/main" count="223" uniqueCount="149">
  <si>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</si>
  <si>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</si>
  <si>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</si>
  <si>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</si>
  <si>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</si>
  <si>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</si>
  <si>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</si>
  <si>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</si>
  <si>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</si>
  <si>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</si>
  <si>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</si>
  <si>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</si>
  <si>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</si>
  <si>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</si>
  <si>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</si>
  <si>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</si>
  <si>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</si>
  <si>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</si>
  <si>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</si>
  <si>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</si>
  <si>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</si>
  <si>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</si>
  <si>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</si>
  <si>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</si>
  <si>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</si>
  <si>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</si>
  <si>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</si>
  <si>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</si>
  <si>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</si>
  <si>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</si>
  <si>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</si>
  <si>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</si>
  <si>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</si>
  <si>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</si>
  <si>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</si>
  <si>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</si>
  <si>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</si>
  <si>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</si>
  <si>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</si>
  <si>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</si>
  <si>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</si>
  <si>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</si>
  <si>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</si>
  <si>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</si>
  <si>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</si>
  <si>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</si>
  <si>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</si>
  <si>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</si>
  <si>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</si>
  <si>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</si>
  <si>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</si>
  <si>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</si>
  <si>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</si>
  <si>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</si>
  <si>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</si>
  <si>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</si>
  <si>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</si>
  <si>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</si>
  <si>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</si>
  <si>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</si>
  <si>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</si>
  <si>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</si>
  <si>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</si>
  <si>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</si>
  <si>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</si>
  <si>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</si>
  <si>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</si>
  <si>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</si>
  <si>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</si>
  <si>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</si>
  <si>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</si>
  <si>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</si>
  <si>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</si>
  <si>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</si>
  <si>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</si>
  <si>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</si>
  <si>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</si>
  <si>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</si>
  <si>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</si>
  <si>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</si>
  <si>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</si>
  <si>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</si>
  <si>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</si>
  <si>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</si>
  <si>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</si>
  <si>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</si>
  <si>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</si>
  <si>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</si>
  <si>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</si>
  <si>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</si>
  <si>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</si>
  <si>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</si>
  <si>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</si>
  <si>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</si>
  <si>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</si>
  <si>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</si>
  <si>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</si>
  <si>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</si>
  <si>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</si>
  <si>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</si>
  <si>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</si>
  <si>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</si>
  <si>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</si>
  <si>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</si>
  <si>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</si>
  <si>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</si>
  <si>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</si>
  <si>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</si>
  <si>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</si>
  <si>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</si>
  <si>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</si>
  <si>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</si>
  <si>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</si>
  <si>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</si>
  <si>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</si>
  <si>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</si>
  <si>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</si>
  <si>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</si>
  <si>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PRF 004-2020 </t>
  </si>
  <si>
    <t>Contraloría Municipal de Bello</t>
  </si>
  <si>
    <t xml:space="preserve">Municipio de Bello </t>
  </si>
  <si>
    <t>30 de diciembre de 2015 y 30 diciembre de 2016</t>
  </si>
  <si>
    <t>890.980.112-1</t>
  </si>
  <si>
    <t>Póliza de Seguro de Manejo Global Entidades Oficiales No. 1000411</t>
  </si>
  <si>
    <t>Fallos con responsabilidad fiscal</t>
  </si>
  <si>
    <t>14 de enero de 2025</t>
  </si>
  <si>
    <t>17 de enero de 2025</t>
  </si>
  <si>
    <t>ALLIANZ SEGUROS S.A. Y OTROS</t>
  </si>
  <si>
    <t>31 de enero de 2025</t>
  </si>
  <si>
    <t>En la liquidación y pago de obligaciones urbanísticas, contenidas en la expedición de las 35 licencias por reconocimientos evaluadas en el año 2015 y 42 licencias de la muestra del 2016 se hicieron por menor valor al que por norma debían hacerlo, esto debido a que omitieron incrementar el avalúo de la zona geoeconómica en el IPC en las v¡gencias 2015 y 2016 como lo establecía el parágrafo 2 del Aftículo 77 del Estatuto Tributario Acuerdo 28 de 2012, el cual sirve para la liquidación de las obligaciones urbanísticas de zonas verdes, otra de las razones es por el número de decimales en el área o la forma de redondear las cifras.</t>
  </si>
  <si>
    <t>RADICADO</t>
  </si>
  <si>
    <t>CONTRALORÍA</t>
  </si>
  <si>
    <t>DETRIMENTO</t>
  </si>
  <si>
    <t>TERCEROS CIVILMENTE RESPONSABLES</t>
  </si>
  <si>
    <r>
      <t xml:space="preserve">SINIESTRO </t>
    </r>
    <r>
      <rPr>
        <sz val="11"/>
        <color theme="1"/>
        <rFont val="Calibri"/>
        <family val="2"/>
        <scheme val="minor"/>
      </rPr>
      <t xml:space="preserve">148622012 - </t>
    </r>
    <r>
      <rPr>
        <b/>
        <sz val="11"/>
        <color theme="1"/>
        <rFont val="Calibri"/>
        <family val="2"/>
        <scheme val="minor"/>
      </rPr>
      <t>APLICATIVO</t>
    </r>
    <r>
      <rPr>
        <sz val="11"/>
        <color theme="1"/>
        <rFont val="Calibri"/>
        <family val="2"/>
        <scheme val="minor"/>
      </rPr>
      <t xml:space="preserve"> 214672</t>
    </r>
  </si>
  <si>
    <t>21924685 / 0 (Código interno Allianz)</t>
  </si>
  <si>
    <t>Del valor total asegurado ($350.000.000), Allianz Seguros S.A. asumió solo el 50% ($175.000.0000), de los cuales se encuentra disponible $114.207.339, toda vez que se han efecuado pagos que ascienden a $60.792.661 con cargo al seguro vinculado.</t>
  </si>
  <si>
    <t>Desde el 28/04/2016 hasta el 28/10/2017.</t>
  </si>
  <si>
    <t xml:space="preserve">AXA COLPATRIA SEGUROS S.A. </t>
  </si>
  <si>
    <t>50% - Compañía líder (Póliza 1000411).</t>
  </si>
  <si>
    <t>ALLIANZ SEGUROS S.A.</t>
  </si>
  <si>
    <t>50% (Póliza 21924685).</t>
  </si>
  <si>
    <t>X - Amparar los riesgos que impliquen menoscabo de los fondos o bienes de propiedad, o de terceros bajo tenencia, control y/o responsabilidad del municipio de bello y la Contraloría municipal de bello, causados por acciones de infidelidad y/o apropiación de sus servidores (funcionarios), al incurrir en delitos contra la administración pública o en alcances por incumplimiento de las disposiciones legales y reglamentarias, incluyendo el costo de la rendición de cuentas en caso de abandono del cargo o fallecimiento del empleado.</t>
  </si>
  <si>
    <t xml:space="preserve">• Disminución de la suma asegurada por pago de indemnizaciones con cargo a la PÓLIZA DE MANEJO No.21924685 / 0.
</t>
  </si>
  <si>
    <t>X - Del valor total asegurado ($350.000.000), Allianz Seguros S.A. asumió solo el 50%. Es decir, $175.000.0000.</t>
  </si>
  <si>
    <t>X - Del valor total asegurado ($350.000.000), Allianz Seguros S.A. asumió solo el 50% ($175.000.0000), de los cuales se encuentra disponible $114.207.339, toda vez que se han efecuado pagos que ascienden a $60.792.661 con cargo al seguro vinculado.</t>
  </si>
  <si>
    <t>N/A</t>
  </si>
  <si>
    <r>
      <t xml:space="preserve">X - </t>
    </r>
    <r>
      <rPr>
        <b/>
        <u/>
        <sz val="11"/>
        <color theme="1"/>
        <rFont val="Calibri"/>
        <family val="2"/>
        <scheme val="minor"/>
      </rPr>
      <t>Coaseguro aceptado</t>
    </r>
    <r>
      <rPr>
        <sz val="11"/>
        <color theme="1"/>
        <rFont val="Calibri"/>
        <family val="2"/>
        <scheme val="minor"/>
      </rPr>
      <t>: Compañía líder AXA COLPATRIA SEGUROS S.A.  (50%), ALLIANZ SEGUROS S.A. (50%).</t>
    </r>
  </si>
  <si>
    <t>X- Sin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</si>
</sst>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
      <sz val="11"/>
      <color theme="1"/>
      <name val="Calibri (Cuerpo)"/>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11" fillId="0" borderId="1" xfId="0" applyFont="1" applyBorder="1" applyAlignment="1">
      <alignment horizontal="justify" vertical="top"/>
    </xf>
    <xf numFmtId="0" fontId="0" fillId="0" borderId="1" xfId="0" applyBorder="1" applyAlignment="1">
      <alignment horizontal="justify" vertical="top"/>
    </xf>
    <xf numFmtId="0" fontId="11"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0" fontId="0" fillId="0" borderId="2" xfId="0" applyFont="1" applyBorder="1" applyAlignment="1">
      <alignment horizontal="justify" vertical="top" wrapText="1"/>
    </xf>
    <xf numFmtId="0" fontId="0" fillId="0" borderId="3" xfId="0" applyFont="1" applyBorder="1" applyAlignment="1">
      <alignment horizontal="justify" vertical="top" wrapText="1"/>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justify" vertical="top"/>
    </xf>
    <xf numFmtId="42" fontId="0" fillId="0" borderId="1" xfId="1" applyFont="1" applyBorder="1" applyAlignment="1">
      <alignment vertical="top" wrapText="1"/>
    </xf>
    <xf numFmtId="5" fontId="0" fillId="0" borderId="1" xfId="1" applyNumberFormat="1" applyFont="1" applyBorder="1" applyAlignment="1">
      <alignment horizontal="left" vertical="center"/>
    </xf>
    <xf numFmtId="0" fontId="2" fillId="0" borderId="2" xfId="0" applyFont="1" applyBorder="1" applyAlignment="1">
      <alignment horizontal="justify" vertical="center"/>
    </xf>
    <xf numFmtId="0" fontId="0" fillId="0" borderId="1" xfId="0" applyBorder="1" applyAlignment="1">
      <alignmen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6" fillId="0" borderId="1" xfId="0" applyFont="1" applyBorder="1" applyAlignment="1">
      <alignment vertical="top" wrapText="1"/>
    </xf>
    <xf numFmtId="0" fontId="0" fillId="0" borderId="2" xfId="0" applyFont="1"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sheetData>
    <row r="1" spans="1:1">
      <c r="A1" s="6" t="s">
        <v>0</v>
      </c>
    </row>
    <row r="2" spans="1:1">
      <c r="A2" s="6" t="s">
        <v>1</v>
      </c>
    </row>
    <row r="3" spans="1:1">
      <c r="A3" s="6"/>
    </row>
    <row r="4" spans="1:1">
      <c r="A4" s="6" t="s">
        <v>2</v>
      </c>
    </row>
    <row r="5" spans="1:1">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14" zoomScale="110" zoomScaleNormal="110" workbookViewId="0">
      <selection activeCell="B10" sqref="B10:C12"/>
    </sheetView>
  </sheetViews>
  <sheetFormatPr baseColWidth="10" defaultColWidth="0" defaultRowHeight="14.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c r="A1" s="36" t="s">
        <v>4</v>
      </c>
      <c r="B1" s="36"/>
      <c r="C1" s="36"/>
    </row>
    <row r="2" spans="1:3">
      <c r="A2" s="5" t="s">
        <v>5</v>
      </c>
      <c r="B2" s="31" t="s">
        <v>118</v>
      </c>
      <c r="C2" s="31"/>
    </row>
    <row r="3" spans="1:3" ht="15" customHeight="1">
      <c r="A3" s="5" t="s">
        <v>6</v>
      </c>
      <c r="B3" s="34" t="s">
        <v>119</v>
      </c>
      <c r="C3" s="35"/>
    </row>
    <row r="4" spans="1:3">
      <c r="A4" s="5" t="s">
        <v>7</v>
      </c>
      <c r="B4" s="32" t="s">
        <v>1</v>
      </c>
      <c r="C4" s="33"/>
    </row>
    <row r="5" spans="1:3">
      <c r="A5" s="5" t="s">
        <v>8</v>
      </c>
      <c r="B5" s="30" t="s">
        <v>3</v>
      </c>
      <c r="C5" s="37"/>
    </row>
    <row r="6" spans="1:3">
      <c r="A6" s="5" t="s">
        <v>9</v>
      </c>
      <c r="B6" s="38" t="s">
        <v>120</v>
      </c>
      <c r="C6" s="39"/>
    </row>
    <row r="7" spans="1:3">
      <c r="A7" s="5" t="s">
        <v>10</v>
      </c>
      <c r="B7" s="40">
        <v>18960676</v>
      </c>
      <c r="C7" s="31"/>
    </row>
    <row r="8" spans="1:3">
      <c r="A8" s="28" t="s">
        <v>11</v>
      </c>
      <c r="B8" s="30" t="s">
        <v>127</v>
      </c>
      <c r="C8" s="31"/>
    </row>
    <row r="9" spans="1:3">
      <c r="A9" s="5" t="s">
        <v>12</v>
      </c>
      <c r="B9" s="75" t="s">
        <v>121</v>
      </c>
      <c r="C9" s="76"/>
    </row>
    <row r="10" spans="1:3">
      <c r="A10" s="45" t="s">
        <v>13</v>
      </c>
      <c r="B10" s="46" t="s">
        <v>129</v>
      </c>
      <c r="C10" s="31"/>
    </row>
    <row r="11" spans="1:3" ht="30" customHeight="1">
      <c r="A11" s="45"/>
      <c r="B11" s="31"/>
      <c r="C11" s="31"/>
    </row>
    <row r="12" spans="1:3" ht="65.5" customHeight="1">
      <c r="A12" s="45"/>
      <c r="B12" s="31"/>
      <c r="C12" s="31"/>
    </row>
    <row r="13" spans="1:3">
      <c r="A13" s="5" t="s">
        <v>14</v>
      </c>
      <c r="B13" s="31" t="s">
        <v>120</v>
      </c>
      <c r="C13" s="31"/>
    </row>
    <row r="14" spans="1:3" ht="17.25" customHeight="1">
      <c r="A14" s="5" t="s">
        <v>15</v>
      </c>
      <c r="B14" s="47" t="s">
        <v>122</v>
      </c>
      <c r="C14" s="47"/>
    </row>
    <row r="15" spans="1:3" ht="15.75" customHeight="1">
      <c r="A15" s="5" t="s">
        <v>16</v>
      </c>
      <c r="B15" s="48" t="s">
        <v>123</v>
      </c>
      <c r="C15" s="47"/>
    </row>
    <row r="16" spans="1:3" ht="33" customHeight="1">
      <c r="A16" s="5" t="s">
        <v>17</v>
      </c>
      <c r="B16" s="41" t="s">
        <v>124</v>
      </c>
      <c r="C16" s="42"/>
    </row>
    <row r="17" spans="1:3" ht="18.75" customHeight="1">
      <c r="A17" s="5" t="s">
        <v>18</v>
      </c>
      <c r="B17" s="43" t="s">
        <v>125</v>
      </c>
      <c r="C17" s="44"/>
    </row>
    <row r="18" spans="1:3">
      <c r="A18" s="5" t="s">
        <v>19</v>
      </c>
      <c r="B18" s="43" t="s">
        <v>126</v>
      </c>
      <c r="C18" s="44"/>
    </row>
    <row r="19" spans="1:3">
      <c r="A19" s="5" t="s">
        <v>20</v>
      </c>
      <c r="B19" s="31" t="s">
        <v>128</v>
      </c>
      <c r="C19" s="31"/>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tabSelected="1" topLeftCell="A12" zoomScale="90" zoomScaleNormal="90" workbookViewId="0">
      <selection activeCell="B10" sqref="B10"/>
    </sheetView>
  </sheetViews>
  <sheetFormatPr baseColWidth="10" defaultColWidth="0" defaultRowHeight="14.5"/>
  <cols>
    <col min="1" max="1" width="44.453125" style="18" customWidth="1"/>
    <col min="2" max="2" width="33.54296875" customWidth="1"/>
    <col min="3" max="3" width="64.453125" customWidth="1"/>
    <col min="4" max="16384" width="11.453125" hidden="1"/>
  </cols>
  <sheetData>
    <row r="1" spans="1:3" ht="18.5">
      <c r="A1" s="49" t="s">
        <v>21</v>
      </c>
      <c r="B1" s="49"/>
      <c r="C1" s="49"/>
    </row>
    <row r="2" spans="1:3">
      <c r="A2" s="5" t="s">
        <v>22</v>
      </c>
      <c r="B2" s="82" t="s">
        <v>134</v>
      </c>
      <c r="C2" s="83"/>
    </row>
    <row r="3" spans="1:3" s="18" customFormat="1">
      <c r="A3" s="5" t="s">
        <v>130</v>
      </c>
      <c r="B3" s="31" t="str">
        <f>'GENERALES NOTA 322'!B2:C2</f>
        <v xml:space="preserve">PRF 004-2020 </v>
      </c>
      <c r="C3" s="31"/>
    </row>
    <row r="4" spans="1:3" s="2" customFormat="1" ht="14.5" customHeight="1">
      <c r="A4" s="5" t="s">
        <v>131</v>
      </c>
      <c r="B4" s="31" t="str">
        <f>'GENERALES NOTA 322'!B3:C3</f>
        <v>Contraloría Municipal de Bello</v>
      </c>
      <c r="C4" s="31"/>
    </row>
    <row r="5" spans="1:3" s="2" customFormat="1">
      <c r="A5" s="5" t="s">
        <v>84</v>
      </c>
      <c r="B5" s="31" t="str">
        <f>'GENERALES NOTA 322'!B6:C6</f>
        <v xml:space="preserve">Municipio de Bello </v>
      </c>
      <c r="C5" s="31"/>
    </row>
    <row r="6" spans="1:3" s="2" customFormat="1">
      <c r="A6" s="5" t="s">
        <v>132</v>
      </c>
      <c r="B6" s="84">
        <f>'GENERALES NOTA 322'!B7:C7</f>
        <v>18960676</v>
      </c>
      <c r="C6" s="84"/>
    </row>
    <row r="7" spans="1:3" s="2" customFormat="1">
      <c r="A7" s="5" t="s">
        <v>133</v>
      </c>
      <c r="B7" s="31" t="str">
        <f>'GENERALES NOTA 322'!B8:C8</f>
        <v>ALLIANZ SEGUROS S.A. Y OTROS</v>
      </c>
      <c r="C7" s="31"/>
    </row>
    <row r="8" spans="1:3">
      <c r="A8" s="19" t="s">
        <v>23</v>
      </c>
      <c r="B8" s="31" t="s">
        <v>135</v>
      </c>
      <c r="C8" s="31"/>
    </row>
    <row r="9" spans="1:3">
      <c r="A9" s="19" t="s">
        <v>24</v>
      </c>
      <c r="B9" s="31" t="s">
        <v>124</v>
      </c>
      <c r="C9" s="31"/>
    </row>
    <row r="10" spans="1:3" ht="58">
      <c r="A10" s="87" t="s">
        <v>25</v>
      </c>
      <c r="B10" s="86">
        <v>114207339</v>
      </c>
      <c r="C10" s="85" t="s">
        <v>136</v>
      </c>
    </row>
    <row r="11" spans="1:3">
      <c r="A11" s="19" t="s">
        <v>26</v>
      </c>
      <c r="B11" s="34" t="s">
        <v>92</v>
      </c>
      <c r="C11" s="35"/>
    </row>
    <row r="12" spans="1:3">
      <c r="A12" s="19" t="s">
        <v>27</v>
      </c>
      <c r="B12" s="31" t="s">
        <v>137</v>
      </c>
      <c r="C12" s="31"/>
    </row>
    <row r="13" spans="1:3">
      <c r="A13" s="19" t="s">
        <v>28</v>
      </c>
      <c r="B13" s="31" t="s">
        <v>88</v>
      </c>
      <c r="C13" s="31"/>
    </row>
    <row r="14" spans="1:3">
      <c r="A14" s="19" t="s">
        <v>29</v>
      </c>
      <c r="B14" s="31" t="s">
        <v>88</v>
      </c>
      <c r="C14" s="31"/>
    </row>
    <row r="15" spans="1:3">
      <c r="A15" s="77" t="s">
        <v>30</v>
      </c>
      <c r="B15" s="31" t="s">
        <v>100</v>
      </c>
      <c r="C15" s="31"/>
    </row>
    <row r="16" spans="1:3">
      <c r="A16" s="78"/>
      <c r="B16" s="80" t="s">
        <v>31</v>
      </c>
      <c r="C16" s="80" t="s">
        <v>32</v>
      </c>
    </row>
    <row r="17" spans="1:3">
      <c r="A17" s="78"/>
      <c r="B17" s="8" t="s">
        <v>138</v>
      </c>
      <c r="C17" s="8" t="s">
        <v>139</v>
      </c>
    </row>
    <row r="18" spans="1:3">
      <c r="A18" s="78"/>
      <c r="B18" s="8" t="s">
        <v>140</v>
      </c>
      <c r="C18" s="8" t="s">
        <v>141</v>
      </c>
    </row>
    <row r="19" spans="1:3">
      <c r="A19" s="19" t="s">
        <v>33</v>
      </c>
      <c r="B19" s="31" t="s">
        <v>93</v>
      </c>
      <c r="C19" s="31"/>
    </row>
    <row r="20" spans="1:3">
      <c r="A20" s="19" t="s">
        <v>34</v>
      </c>
      <c r="B20" s="34"/>
      <c r="C20" s="35"/>
    </row>
    <row r="21" spans="1:3">
      <c r="A21" s="79" t="s">
        <v>35</v>
      </c>
      <c r="B21" s="31" t="s">
        <v>93</v>
      </c>
      <c r="C21" s="31"/>
    </row>
    <row r="22" spans="1:3">
      <c r="A22" s="81" t="s">
        <v>36</v>
      </c>
      <c r="B22" s="81"/>
      <c r="C22" s="81"/>
    </row>
    <row r="23" spans="1:3" ht="116">
      <c r="A23" s="89" t="s">
        <v>37</v>
      </c>
      <c r="B23" s="90"/>
      <c r="C23" s="88" t="s">
        <v>142</v>
      </c>
    </row>
    <row r="24" spans="1:3" ht="34" customHeight="1">
      <c r="A24" s="38" t="s">
        <v>38</v>
      </c>
      <c r="B24" s="39"/>
      <c r="C24" s="88" t="s">
        <v>144</v>
      </c>
    </row>
    <row r="25" spans="1:3" ht="62" customHeight="1">
      <c r="A25" s="38" t="s">
        <v>143</v>
      </c>
      <c r="B25" s="44"/>
      <c r="C25" s="91" t="s">
        <v>145</v>
      </c>
    </row>
    <row r="26" spans="1:3">
      <c r="A26" s="92" t="s">
        <v>39</v>
      </c>
      <c r="B26" s="12"/>
      <c r="C26" s="17" t="s">
        <v>146</v>
      </c>
    </row>
    <row r="27" spans="1:3" ht="29">
      <c r="A27" s="89" t="s">
        <v>40</v>
      </c>
      <c r="B27" s="90"/>
      <c r="C27" s="88" t="s">
        <v>147</v>
      </c>
    </row>
    <row r="28" spans="1:3" ht="27.5" customHeight="1">
      <c r="A28" s="38" t="s">
        <v>41</v>
      </c>
      <c r="B28" s="39"/>
      <c r="C28" s="29" t="s">
        <v>148</v>
      </c>
    </row>
    <row r="29" spans="1:3">
      <c r="A29" s="43" t="s">
        <v>42</v>
      </c>
      <c r="B29" s="44"/>
      <c r="C29" s="17" t="s">
        <v>146</v>
      </c>
    </row>
    <row r="30" spans="1:3">
      <c r="A30" s="43" t="s">
        <v>43</v>
      </c>
      <c r="B30" s="44"/>
      <c r="C30" s="17" t="s">
        <v>146</v>
      </c>
    </row>
    <row r="31" spans="1:3">
      <c r="A31" s="51" t="s">
        <v>44</v>
      </c>
      <c r="B31" s="51"/>
      <c r="C31" s="51"/>
    </row>
    <row r="32" spans="1:3">
      <c r="A32" s="50" t="s">
        <v>45</v>
      </c>
      <c r="B32" s="50"/>
      <c r="C32" s="17" t="s">
        <v>146</v>
      </c>
    </row>
    <row r="33" spans="1:3">
      <c r="A33" s="50" t="s">
        <v>46</v>
      </c>
      <c r="B33" s="50"/>
      <c r="C33" s="17" t="s">
        <v>146</v>
      </c>
    </row>
    <row r="34" spans="1:3">
      <c r="A34" s="50" t="s">
        <v>47</v>
      </c>
      <c r="B34" s="50"/>
      <c r="C34" s="17" t="s">
        <v>146</v>
      </c>
    </row>
    <row r="35" spans="1:3">
      <c r="A35" s="50" t="s">
        <v>48</v>
      </c>
      <c r="B35" s="50"/>
      <c r="C35" s="17" t="s">
        <v>146</v>
      </c>
    </row>
    <row r="36" spans="1:3">
      <c r="A36" s="50" t="s">
        <v>49</v>
      </c>
      <c r="B36" s="50"/>
      <c r="C36" s="17" t="s">
        <v>146</v>
      </c>
    </row>
    <row r="37" spans="1:3">
      <c r="A37" s="50" t="s">
        <v>50</v>
      </c>
      <c r="B37" s="50"/>
      <c r="C37" s="17" t="s">
        <v>146</v>
      </c>
    </row>
    <row r="38" spans="1:3">
      <c r="A38" s="50" t="s">
        <v>51</v>
      </c>
      <c r="B38" s="50"/>
      <c r="C38" s="17" t="s">
        <v>146</v>
      </c>
    </row>
    <row r="39" spans="1:3">
      <c r="A39" s="50" t="s">
        <v>52</v>
      </c>
      <c r="B39" s="50"/>
      <c r="C39" s="17" t="s">
        <v>146</v>
      </c>
    </row>
    <row r="40" spans="1:3">
      <c r="A40" s="50" t="s">
        <v>53</v>
      </c>
      <c r="B40" s="50"/>
      <c r="C40" s="17" t="s">
        <v>146</v>
      </c>
    </row>
    <row r="41" spans="1:3">
      <c r="A41" s="50" t="s">
        <v>54</v>
      </c>
      <c r="B41" s="50"/>
      <c r="C41" s="17" t="s">
        <v>146</v>
      </c>
    </row>
    <row r="42" spans="1:3">
      <c r="A42" s="50" t="s">
        <v>55</v>
      </c>
      <c r="B42" s="50"/>
      <c r="C42" s="17" t="s">
        <v>146</v>
      </c>
    </row>
    <row r="43" spans="1:3">
      <c r="A43" s="50" t="s">
        <v>56</v>
      </c>
      <c r="B43" s="50"/>
      <c r="C43" s="17" t="s">
        <v>146</v>
      </c>
    </row>
    <row r="44" spans="1:3">
      <c r="A44" s="50" t="s">
        <v>57</v>
      </c>
      <c r="B44" s="50"/>
      <c r="C44" s="17" t="s">
        <v>146</v>
      </c>
    </row>
    <row r="45" spans="1:3">
      <c r="A45" s="50" t="s">
        <v>58</v>
      </c>
      <c r="B45" s="50"/>
      <c r="C45" s="17" t="s">
        <v>146</v>
      </c>
    </row>
    <row r="46" spans="1:3">
      <c r="A46" s="50" t="s">
        <v>59</v>
      </c>
      <c r="B46" s="50"/>
      <c r="C46" s="17" t="s">
        <v>146</v>
      </c>
    </row>
    <row r="47" spans="1:3">
      <c r="A47" s="50" t="s">
        <v>60</v>
      </c>
      <c r="B47" s="50"/>
      <c r="C47" s="17" t="s">
        <v>146</v>
      </c>
    </row>
  </sheetData>
  <mergeCells count="43">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24:B24"/>
    <mergeCell ref="A42:B42"/>
    <mergeCell ref="A36:B36"/>
    <mergeCell ref="A31:C31"/>
    <mergeCell ref="A32:B32"/>
    <mergeCell ref="A33:B33"/>
    <mergeCell ref="A34:B34"/>
    <mergeCell ref="A35:B35"/>
    <mergeCell ref="B19:C19"/>
    <mergeCell ref="B20:C20"/>
    <mergeCell ref="B21:C21"/>
    <mergeCell ref="A22:C22"/>
    <mergeCell ref="A23:B23"/>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5"/>
  <cols>
    <col min="1" max="1" width="41.81640625" style="24" customWidth="1"/>
    <col min="2" max="2" width="30.45312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c r="A1" s="68" t="s">
        <v>61</v>
      </c>
      <c r="B1" s="68"/>
      <c r="C1" s="68"/>
    </row>
    <row r="2" spans="1:6">
      <c r="A2" s="20" t="s">
        <v>22</v>
      </c>
      <c r="B2" s="69" t="str">
        <f>'GENERALES NOTA 321'!B2:C2</f>
        <v>SINIESTRO 148622012 - APLICATIVO 214672</v>
      </c>
      <c r="C2" s="70"/>
    </row>
    <row r="3" spans="1:6">
      <c r="A3" s="21" t="s">
        <v>5</v>
      </c>
      <c r="B3" s="54" t="str">
        <f>'GENERALES NOTA 322'!B2:C2</f>
        <v xml:space="preserve">PRF 004-2020 </v>
      </c>
      <c r="C3" s="55"/>
    </row>
    <row r="4" spans="1:6" s="2" customFormat="1">
      <c r="A4" s="22" t="s">
        <v>6</v>
      </c>
      <c r="B4" s="53" t="str">
        <f>'GENERALES NOTA 322'!B3:C3</f>
        <v>Contraloría Municipal de Bello</v>
      </c>
      <c r="C4" s="53"/>
    </row>
    <row r="5" spans="1:6" s="2" customFormat="1">
      <c r="A5" s="22" t="s">
        <v>9</v>
      </c>
      <c r="B5" s="69" t="str">
        <f>'GENERALES NOTA 321'!B5:C5</f>
        <v xml:space="preserve">Municipio de Bello </v>
      </c>
      <c r="C5" s="70"/>
    </row>
    <row r="6" spans="1:6" s="2" customFormat="1">
      <c r="A6" s="5" t="s">
        <v>62</v>
      </c>
      <c r="B6" s="71">
        <f>'GENERALES NOTA 321'!B10:C10</f>
        <v>114207339</v>
      </c>
      <c r="C6" s="72"/>
    </row>
    <row r="7" spans="1:6" s="2" customFormat="1">
      <c r="A7" s="5" t="s">
        <v>10</v>
      </c>
      <c r="B7" s="67">
        <f>'GENERALES NOTA 322'!B7:C7</f>
        <v>18960676</v>
      </c>
      <c r="C7" s="67"/>
    </row>
    <row r="8" spans="1:6" s="2" customFormat="1">
      <c r="A8" s="22" t="s">
        <v>11</v>
      </c>
      <c r="B8" s="53" t="str">
        <f>'GENERALES NOTA 322'!B8:C8</f>
        <v>ALLIANZ SEGUROS S.A. Y OTROS</v>
      </c>
      <c r="C8" s="53"/>
    </row>
    <row r="9" spans="1:6" ht="23.25" customHeight="1">
      <c r="A9" s="23" t="s">
        <v>63</v>
      </c>
      <c r="B9" s="54" t="s">
        <v>64</v>
      </c>
      <c r="C9" s="55"/>
    </row>
    <row r="10" spans="1:6" ht="58">
      <c r="A10" s="22" t="s">
        <v>65</v>
      </c>
      <c r="B10" s="56"/>
      <c r="C10" s="57"/>
      <c r="E10" t="s">
        <v>66</v>
      </c>
      <c r="F10" s="11">
        <v>0.7</v>
      </c>
    </row>
    <row r="11" spans="1:6">
      <c r="A11" s="27" t="s">
        <v>67</v>
      </c>
      <c r="B11" s="58">
        <f>(B12-B14)*B13</f>
        <v>18960676</v>
      </c>
      <c r="C11" s="59"/>
      <c r="E11" t="s">
        <v>64</v>
      </c>
      <c r="F11" s="11">
        <v>0.3</v>
      </c>
    </row>
    <row r="12" spans="1:6">
      <c r="A12" s="10" t="s">
        <v>68</v>
      </c>
      <c r="B12" s="62">
        <f>MIN(B6,B7)</f>
        <v>18960676</v>
      </c>
      <c r="C12" s="63"/>
      <c r="F12" s="11"/>
    </row>
    <row r="13" spans="1:6">
      <c r="A13" s="23" t="s">
        <v>30</v>
      </c>
      <c r="B13" s="64">
        <v>1</v>
      </c>
      <c r="C13" s="64"/>
      <c r="F13" s="11"/>
    </row>
    <row r="14" spans="1:6">
      <c r="A14" s="23" t="s">
        <v>69</v>
      </c>
      <c r="B14" s="65">
        <v>0</v>
      </c>
      <c r="C14" s="66"/>
      <c r="F14" s="11"/>
    </row>
    <row r="15" spans="1:6">
      <c r="A15" s="26" t="s">
        <v>70</v>
      </c>
      <c r="B15" s="60">
        <f>IFERROR(B11*(VLOOKUP(B9,E10:F15,2,0)),16666)</f>
        <v>5688202.7999999998</v>
      </c>
      <c r="C15" s="61"/>
    </row>
    <row r="16" spans="1:6" ht="180" customHeight="1">
      <c r="A16" s="22" t="s">
        <v>71</v>
      </c>
      <c r="B16" s="54"/>
      <c r="C16" s="55"/>
    </row>
    <row r="17" spans="1:3" ht="87">
      <c r="A17" s="22" t="s">
        <v>72</v>
      </c>
      <c r="B17" s="52"/>
      <c r="C17" s="52"/>
    </row>
    <row r="19" spans="1:3">
      <c r="B19" s="25"/>
      <c r="C19" s="25"/>
    </row>
    <row r="20" spans="1:3">
      <c r="B20" s="25"/>
      <c r="C20" s="25"/>
    </row>
    <row r="21" spans="1:3">
      <c r="B21" s="25"/>
      <c r="C21" s="25"/>
    </row>
    <row r="22" spans="1:3">
      <c r="B22" s="25"/>
      <c r="C22" s="25"/>
    </row>
    <row r="23" spans="1:3">
      <c r="B23" s="25"/>
      <c r="C23" s="25"/>
    </row>
    <row r="24" spans="1:3">
      <c r="B24" s="25"/>
      <c r="C24" s="25"/>
    </row>
    <row r="25" spans="1:3">
      <c r="B25" s="25"/>
      <c r="C25" s="25"/>
    </row>
    <row r="26" spans="1:3">
      <c r="B26" s="25"/>
      <c r="C26" s="25"/>
    </row>
    <row r="27" spans="1:3">
      <c r="B27" s="25"/>
      <c r="C27" s="25"/>
    </row>
    <row r="28" spans="1:3">
      <c r="B28" s="25"/>
      <c r="C28" s="25"/>
    </row>
    <row r="29" spans="1:3">
      <c r="B29" s="25"/>
      <c r="C29" s="25"/>
    </row>
    <row r="30" spans="1:3">
      <c r="B30" s="25"/>
      <c r="C30" s="25"/>
    </row>
    <row r="31" spans="1:3">
      <c r="B31" s="25"/>
      <c r="C31" s="25"/>
    </row>
    <row r="32" spans="1:3">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row r="41" spans="2:3">
      <c r="B41" s="25"/>
      <c r="C41" s="25"/>
    </row>
    <row r="42" spans="2:3">
      <c r="B42" s="25"/>
      <c r="C42" s="25"/>
    </row>
    <row r="43" spans="2:3">
      <c r="B43" s="25"/>
      <c r="C43" s="25"/>
    </row>
    <row r="44" spans="2:3">
      <c r="B44" s="25"/>
      <c r="C44" s="25"/>
    </row>
    <row r="45" spans="2:3">
      <c r="B45" s="25"/>
      <c r="C45" s="25"/>
    </row>
    <row r="46" spans="2:3">
      <c r="B46" s="25"/>
      <c r="C46" s="25"/>
    </row>
    <row r="47" spans="2:3">
      <c r="B47" s="25"/>
      <c r="C47" s="25"/>
    </row>
    <row r="48" spans="2:3">
      <c r="B48" s="25"/>
      <c r="C48" s="25"/>
    </row>
    <row r="49" spans="2:3">
      <c r="B49" s="25"/>
      <c r="C49" s="25"/>
    </row>
    <row r="50" spans="2:3">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cols>
    <col min="1" max="1" width="41.81640625" style="24" customWidth="1"/>
    <col min="2" max="2" width="30.45312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c r="A1" s="68" t="s">
        <v>61</v>
      </c>
      <c r="B1" s="68"/>
      <c r="C1" s="68"/>
    </row>
    <row r="2" spans="1:6">
      <c r="A2" s="20" t="s">
        <v>22</v>
      </c>
      <c r="B2" s="69" t="str">
        <f>'GENERALES NOTA 321'!B2:C2</f>
        <v>SINIESTRO 148622012 - APLICATIVO 214672</v>
      </c>
      <c r="C2" s="70"/>
    </row>
    <row r="3" spans="1:6">
      <c r="A3" s="21" t="s">
        <v>5</v>
      </c>
      <c r="B3" s="54" t="str">
        <f>'GENERALES NOTA 322'!B2:C2</f>
        <v xml:space="preserve">PRF 004-2020 </v>
      </c>
      <c r="C3" s="55"/>
    </row>
    <row r="4" spans="1:6" s="2" customFormat="1">
      <c r="A4" s="22" t="s">
        <v>6</v>
      </c>
      <c r="B4" s="53" t="str">
        <f>'GENERALES NOTA 322'!B3:C3</f>
        <v>Contraloría Municipal de Bello</v>
      </c>
      <c r="C4" s="53"/>
    </row>
    <row r="5" spans="1:6" s="2" customFormat="1">
      <c r="A5" s="22" t="s">
        <v>9</v>
      </c>
      <c r="B5" s="69" t="str">
        <f>'GENERALES NOTA 321'!B5:C5</f>
        <v xml:space="preserve">Municipio de Bello </v>
      </c>
      <c r="C5" s="70"/>
    </row>
    <row r="6" spans="1:6" s="2" customFormat="1">
      <c r="A6" s="5" t="s">
        <v>62</v>
      </c>
      <c r="B6" s="71">
        <f>'GENERALES NOTA 321'!B10:C10</f>
        <v>114207339</v>
      </c>
      <c r="C6" s="72"/>
    </row>
    <row r="7" spans="1:6" s="2" customFormat="1">
      <c r="A7" s="5" t="s">
        <v>10</v>
      </c>
      <c r="B7" s="67">
        <f>'GENERALES NOTA 322'!B7:C7</f>
        <v>18960676</v>
      </c>
      <c r="C7" s="67"/>
    </row>
    <row r="8" spans="1:6" s="2" customFormat="1">
      <c r="A8" s="22" t="s">
        <v>11</v>
      </c>
      <c r="B8" s="53" t="str">
        <f>'GENERALES NOTA 322'!B8:C8</f>
        <v>ALLIANZ SEGUROS S.A. Y OTROS</v>
      </c>
      <c r="C8" s="53"/>
    </row>
    <row r="9" spans="1:6" ht="23.25" customHeight="1">
      <c r="A9" s="23" t="s">
        <v>63</v>
      </c>
      <c r="B9" s="54" t="s">
        <v>73</v>
      </c>
      <c r="C9" s="55"/>
    </row>
    <row r="10" spans="1:6" ht="58">
      <c r="A10" s="22" t="s">
        <v>65</v>
      </c>
      <c r="B10" s="56"/>
      <c r="C10" s="57"/>
      <c r="E10" t="s">
        <v>66</v>
      </c>
      <c r="F10" s="11">
        <v>0.7</v>
      </c>
    </row>
    <row r="11" spans="1:6">
      <c r="A11" s="27" t="s">
        <v>67</v>
      </c>
      <c r="B11" s="58">
        <f>(B12-B14)*B13</f>
        <v>18960676</v>
      </c>
      <c r="C11" s="59"/>
      <c r="E11" t="s">
        <v>64</v>
      </c>
      <c r="F11" s="11">
        <v>0.3</v>
      </c>
    </row>
    <row r="12" spans="1:6">
      <c r="A12" s="10" t="s">
        <v>68</v>
      </c>
      <c r="B12" s="62">
        <f>MIN(B6,B7)</f>
        <v>18960676</v>
      </c>
      <c r="C12" s="63"/>
      <c r="F12" s="11"/>
    </row>
    <row r="13" spans="1:6">
      <c r="A13" s="23" t="s">
        <v>30</v>
      </c>
      <c r="B13" s="64">
        <v>1</v>
      </c>
      <c r="C13" s="64"/>
      <c r="F13" s="11"/>
    </row>
    <row r="14" spans="1:6">
      <c r="A14" s="23" t="s">
        <v>69</v>
      </c>
      <c r="B14" s="65">
        <v>0</v>
      </c>
      <c r="C14" s="65"/>
      <c r="F14" s="11"/>
    </row>
    <row r="15" spans="1:6">
      <c r="A15" s="26" t="s">
        <v>70</v>
      </c>
      <c r="B15" s="60">
        <f>IFERROR(B11*(VLOOKUP(B9,E10:F15,2,0)),16666)</f>
        <v>16666</v>
      </c>
      <c r="C15" s="61"/>
    </row>
    <row r="16" spans="1:6" ht="180" customHeight="1">
      <c r="A16" s="22" t="s">
        <v>71</v>
      </c>
      <c r="B16" s="54"/>
      <c r="C16" s="55"/>
    </row>
    <row r="17" spans="1:3" ht="87">
      <c r="A17" s="22" t="s">
        <v>72</v>
      </c>
      <c r="B17" s="52"/>
      <c r="C17" s="52"/>
    </row>
    <row r="19" spans="1:3">
      <c r="B19" s="25"/>
      <c r="C19" s="25"/>
    </row>
    <row r="20" spans="1:3">
      <c r="B20" s="25"/>
      <c r="C20" s="25"/>
    </row>
    <row r="21" spans="1:3">
      <c r="B21" s="25"/>
      <c r="C21" s="25"/>
    </row>
    <row r="22" spans="1:3">
      <c r="B22" s="25"/>
      <c r="C22" s="25"/>
    </row>
    <row r="23" spans="1:3">
      <c r="B23" s="25"/>
      <c r="C23" s="25"/>
    </row>
    <row r="24" spans="1:3">
      <c r="B24" s="25"/>
      <c r="C24" s="25"/>
    </row>
    <row r="25" spans="1:3">
      <c r="B25" s="25"/>
      <c r="C25" s="25"/>
    </row>
    <row r="26" spans="1:3">
      <c r="B26" s="25"/>
      <c r="C26" s="25"/>
    </row>
    <row r="27" spans="1:3">
      <c r="B27" s="25"/>
      <c r="C27" s="25"/>
    </row>
    <row r="28" spans="1:3">
      <c r="B28" s="25"/>
      <c r="C28" s="25"/>
    </row>
    <row r="29" spans="1:3">
      <c r="B29" s="25"/>
      <c r="C29" s="25"/>
    </row>
    <row r="30" spans="1:3">
      <c r="B30" s="25"/>
      <c r="C30" s="25"/>
    </row>
    <row r="31" spans="1:3">
      <c r="B31" s="25"/>
      <c r="C31" s="25"/>
    </row>
    <row r="32" spans="1:3">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row r="41" spans="2:3">
      <c r="B41" s="25"/>
      <c r="C41" s="25"/>
    </row>
    <row r="42" spans="2:3">
      <c r="B42" s="25"/>
      <c r="C42" s="25"/>
    </row>
    <row r="43" spans="2:3">
      <c r="B43" s="25"/>
      <c r="C43" s="25"/>
    </row>
    <row r="44" spans="2:3">
      <c r="B44" s="25"/>
      <c r="C44" s="25"/>
    </row>
    <row r="45" spans="2:3">
      <c r="B45" s="25"/>
      <c r="C45" s="25"/>
    </row>
    <row r="46" spans="2:3">
      <c r="B46" s="25"/>
      <c r="C46" s="25"/>
    </row>
    <row r="47" spans="2:3">
      <c r="B47" s="25"/>
      <c r="C47" s="25"/>
    </row>
    <row r="48" spans="2:3">
      <c r="B48" s="25"/>
      <c r="C48" s="25"/>
    </row>
    <row r="49" spans="2:3">
      <c r="B49" s="25"/>
      <c r="C49" s="25"/>
    </row>
    <row r="50" spans="2:3">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53125" defaultRowHeight="14.5"/>
  <cols>
    <col min="1" max="1" width="35.453125" customWidth="1"/>
    <col min="2" max="2" width="31.81640625" customWidth="1"/>
    <col min="3" max="3" width="63.1796875" customWidth="1"/>
    <col min="4" max="16383" width="0" hidden="1" customWidth="1"/>
    <col min="16384" max="16384" width="0.81640625" hidden="1" customWidth="1"/>
  </cols>
  <sheetData>
    <row r="1" spans="1:3" ht="18.5">
      <c r="A1" s="49" t="s">
        <v>74</v>
      </c>
      <c r="B1" s="49"/>
      <c r="C1" s="49"/>
    </row>
    <row r="2" spans="1:3">
      <c r="A2" s="9" t="s">
        <v>22</v>
      </c>
      <c r="B2" s="43" t="str">
        <f>'GENERALES NOTA 321'!B2:C2</f>
        <v>SINIESTRO 148622012 - APLICATIVO 214672</v>
      </c>
      <c r="C2" s="44"/>
    </row>
    <row r="3" spans="1:3">
      <c r="A3" s="19" t="s">
        <v>5</v>
      </c>
      <c r="B3" s="43" t="str">
        <f>'GENERALES NOTA 322'!B2:C2</f>
        <v xml:space="preserve">PRF 004-2020 </v>
      </c>
      <c r="C3" s="44"/>
    </row>
    <row r="4" spans="1:3" s="2" customFormat="1">
      <c r="A4" s="5" t="s">
        <v>6</v>
      </c>
      <c r="B4" s="31" t="str">
        <f>'GENERALES NOTA 322'!B3:C3</f>
        <v>Contraloría Municipal de Bello</v>
      </c>
      <c r="C4" s="31"/>
    </row>
    <row r="5" spans="1:3" s="2" customFormat="1">
      <c r="A5" s="5" t="s">
        <v>9</v>
      </c>
      <c r="B5" s="43" t="str">
        <f>'IMPUTACIÓN- GENERALES NOTA 324 '!B5:C5</f>
        <v xml:space="preserve">Municipio de Bello </v>
      </c>
      <c r="C5" s="44"/>
    </row>
    <row r="6" spans="1:3" s="2" customFormat="1">
      <c r="A6" s="5" t="s">
        <v>10</v>
      </c>
      <c r="B6" s="31">
        <f>'GENERALES NOTA 322'!B7:C7</f>
        <v>18960676</v>
      </c>
      <c r="C6" s="31"/>
    </row>
    <row r="7" spans="1:3" s="2" customFormat="1">
      <c r="A7" s="5" t="s">
        <v>11</v>
      </c>
      <c r="B7" s="31" t="str">
        <f>'GENERALES NOTA 322'!B8:C8</f>
        <v>ALLIANZ SEGUROS S.A. Y OTROS</v>
      </c>
      <c r="C7" s="31"/>
    </row>
    <row r="8" spans="1:3">
      <c r="A8" s="10" t="s">
        <v>63</v>
      </c>
      <c r="B8" s="34"/>
      <c r="C8" s="35"/>
    </row>
    <row r="9" spans="1:3">
      <c r="A9" s="10" t="s">
        <v>67</v>
      </c>
      <c r="B9" s="73"/>
      <c r="C9" s="73"/>
    </row>
    <row r="10" spans="1:3">
      <c r="A10" s="10" t="s">
        <v>75</v>
      </c>
      <c r="B10" s="73"/>
      <c r="C10" s="73"/>
    </row>
    <row r="11" spans="1:3" ht="43.5">
      <c r="A11" s="5" t="s">
        <v>76</v>
      </c>
      <c r="B11" s="31"/>
      <c r="C11" s="31"/>
    </row>
    <row r="12" spans="1:3" ht="43.5">
      <c r="A12" s="5" t="s">
        <v>77</v>
      </c>
      <c r="B12" s="31"/>
      <c r="C12" s="31"/>
    </row>
    <row r="13" spans="1:3">
      <c r="A13" s="5" t="s">
        <v>78</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cols>
    <col min="2" max="2" width="34" bestFit="1" customWidth="1"/>
    <col min="3" max="3" width="51.6328125" customWidth="1"/>
    <col min="9" max="9" width="0" hidden="1" customWidth="1"/>
    <col min="14" max="14" width="0" hidden="1" customWidth="1"/>
  </cols>
  <sheetData>
    <row r="1" spans="2:14" ht="15" customHeight="1" thickBot="1"/>
    <row r="2" spans="2:14" ht="15" customHeight="1" thickTop="1" thickBot="1">
      <c r="B2" s="74"/>
      <c r="C2" s="74"/>
      <c r="I2" t="s">
        <v>79</v>
      </c>
      <c r="N2" t="s">
        <v>73</v>
      </c>
    </row>
    <row r="3" spans="2:14" ht="15" customHeight="1" thickTop="1" thickBot="1">
      <c r="B3" s="74" t="s">
        <v>80</v>
      </c>
      <c r="C3" s="74"/>
      <c r="I3" t="s">
        <v>64</v>
      </c>
      <c r="N3" t="s">
        <v>64</v>
      </c>
    </row>
    <row r="4" spans="2:14" ht="15" customHeight="1" thickTop="1" thickBot="1">
      <c r="B4" s="13" t="s">
        <v>81</v>
      </c>
      <c r="C4" s="14"/>
      <c r="I4" t="s">
        <v>82</v>
      </c>
      <c r="N4" t="s">
        <v>66</v>
      </c>
    </row>
    <row r="5" spans="2:14" ht="15" customHeight="1" thickTop="1" thickBot="1">
      <c r="B5" s="13" t="s">
        <v>83</v>
      </c>
      <c r="C5" s="14"/>
    </row>
    <row r="6" spans="2:14" ht="15" customHeight="1" thickTop="1" thickBot="1">
      <c r="B6" s="13" t="s">
        <v>84</v>
      </c>
      <c r="C6" s="14"/>
    </row>
    <row r="7" spans="2:14" ht="44.5" thickTop="1" thickBot="1">
      <c r="B7" s="13" t="s">
        <v>85</v>
      </c>
      <c r="C7" s="15"/>
    </row>
    <row r="8" spans="2:14" ht="30" thickTop="1" thickBot="1">
      <c r="B8" s="13" t="s">
        <v>86</v>
      </c>
      <c r="C8" s="14"/>
    </row>
    <row r="9" spans="2:14" ht="44.5" thickTop="1" thickBot="1">
      <c r="B9" s="13" t="s">
        <v>87</v>
      </c>
      <c r="C9" s="16"/>
    </row>
    <row r="10" spans="2:14" ht="15" customHeight="1" thickTop="1"/>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53125" defaultRowHeight="14.5"/>
  <cols>
    <col min="4" max="4" width="20.1796875" bestFit="1" customWidth="1"/>
    <col min="5" max="5" width="42.81640625" bestFit="1" customWidth="1"/>
  </cols>
  <sheetData>
    <row r="1" spans="1:9">
      <c r="A1" s="7" t="s">
        <v>26</v>
      </c>
      <c r="B1" t="s">
        <v>88</v>
      </c>
      <c r="C1" s="7" t="s">
        <v>30</v>
      </c>
      <c r="D1" s="7" t="s">
        <v>34</v>
      </c>
      <c r="E1" s="3" t="s">
        <v>89</v>
      </c>
      <c r="F1" s="2" t="s">
        <v>66</v>
      </c>
      <c r="G1" s="4">
        <v>0</v>
      </c>
      <c r="H1" t="s">
        <v>90</v>
      </c>
      <c r="I1" t="s">
        <v>91</v>
      </c>
    </row>
    <row r="2" spans="1:9">
      <c r="A2" t="s">
        <v>92</v>
      </c>
      <c r="B2" t="s">
        <v>93</v>
      </c>
      <c r="C2" t="s">
        <v>94</v>
      </c>
      <c r="D2" s="2" t="s">
        <v>95</v>
      </c>
      <c r="E2" s="1" t="s">
        <v>96</v>
      </c>
      <c r="F2" s="2" t="s">
        <v>73</v>
      </c>
      <c r="G2" s="4">
        <v>0.7</v>
      </c>
      <c r="H2" t="s">
        <v>97</v>
      </c>
      <c r="I2" t="s">
        <v>98</v>
      </c>
    </row>
    <row r="3" spans="1:9">
      <c r="A3" t="s">
        <v>99</v>
      </c>
      <c r="C3" t="s">
        <v>100</v>
      </c>
      <c r="D3" s="2" t="s">
        <v>101</v>
      </c>
      <c r="E3" s="1" t="s">
        <v>102</v>
      </c>
      <c r="F3" s="2" t="s">
        <v>64</v>
      </c>
      <c r="G3" s="4">
        <v>0.3</v>
      </c>
      <c r="H3" t="s">
        <v>103</v>
      </c>
      <c r="I3" t="s">
        <v>104</v>
      </c>
    </row>
    <row r="4" spans="1:9">
      <c r="A4" t="s">
        <v>105</v>
      </c>
      <c r="C4" t="s">
        <v>106</v>
      </c>
      <c r="E4" s="1" t="s">
        <v>107</v>
      </c>
      <c r="H4" t="s">
        <v>108</v>
      </c>
      <c r="I4" t="s">
        <v>109</v>
      </c>
    </row>
    <row r="5" spans="1:9">
      <c r="A5" t="s">
        <v>110</v>
      </c>
      <c r="E5" s="1" t="s">
        <v>111</v>
      </c>
      <c r="H5" t="s">
        <v>112</v>
      </c>
      <c r="I5" t="s">
        <v>113</v>
      </c>
    </row>
    <row r="6" spans="1:9">
      <c r="E6" s="1" t="s">
        <v>114</v>
      </c>
      <c r="I6" t="s">
        <v>115</v>
      </c>
    </row>
    <row r="7" spans="1:9">
      <c r="E7" s="1" t="s">
        <v>116</v>
      </c>
    </row>
    <row r="8" spans="1:9">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2025-01-27T18:50:37Z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