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1"/>
  <workbookPr codeName="ThisWorkbook"/>
  <mc:AlternateContent xmlns:mc="http://schemas.openxmlformats.org/markup-compatibility/2006">
    <mc:Choice Requires="x15">
      <x15ac:absPath xmlns:x15ac="http://schemas.microsoft.com/office/spreadsheetml/2010/11/ac" url="C:\Users\pagam\Downloads\CASOS GHA ABOGADOS\CONTESTACIÓN - VIVIANA LARA CASTILLA\"/>
    </mc:Choice>
  </mc:AlternateContent>
  <xr:revisionPtr revIDLastSave="0" documentId="8_{6A352A02-6D5E-46FC-B803-AB2684855E6F}" xr6:coauthVersionLast="47" xr6:coauthVersionMax="47" xr10:uidLastSave="{00000000-0000-0000-0000-000000000000}"/>
  <bookViews>
    <workbookView xWindow="-110" yWindow="-110" windowWidth="19420" windowHeight="10300"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<sst xmlns="http://schemas.openxmlformats.org/spreadsheetml/2006/main" count="194" uniqueCount="153">
  <si>
    <t>SOLICITUD DE ANTECEDENTES -ABOGADO EXTERNO-</t>
  </si>
  <si>
    <t>Radicado(23 digitos)</t>
  </si>
  <si>
    <t>11001310503420210031500</t>
  </si>
  <si>
    <t>Juzgado</t>
  </si>
  <si>
    <t>034 LABORAL CIRCUITO BOGOTA</t>
  </si>
  <si>
    <t>Demandado</t>
  </si>
  <si>
    <t>COLFONDOS Y OTRO</t>
  </si>
  <si>
    <t xml:space="preserve">Demandante </t>
  </si>
  <si>
    <t>VIVIANA DEL CARMEN LARA CASTILLA. C.C: 39.694.346</t>
  </si>
  <si>
    <t>Tipo de vinculacion compañía</t>
  </si>
  <si>
    <t>LLAMADA EN GARANTIA</t>
  </si>
  <si>
    <t>Nombre de lesionado o muerto (s)</t>
  </si>
  <si>
    <t>N/A</t>
  </si>
  <si>
    <t>Fecha de los hechos</t>
  </si>
  <si>
    <t>01/03/1997</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</si>
  <si>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</si>
  <si>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</si>
  <si>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</si>
  <si>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</si>
  <si>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</si>
  <si>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LA SEÑORA VIVIANA DEL CARMEN LARA CASTILLA, IDENTIFICADA CON LA C.C: 39.694.346, NACIÓ EL 11/12/1965. SE AFILIÓ AL COMIENZO DE SU VIDA LABORAL AL ENTONCES ISS, HOY COLPENSIONES, ESTO ES, DESDE EL DÍA 01/11/1992. EL DÍA 16/01/1997, EFECTUÓ CAMBIO DE RÉGIMEN, TRASLADÁNDOSE A COLFONDOS S.A. QUE DICHO CAMBIÓ SE EFECTUÓ, POR LAS PROMESAS Y EXPECTATIVAS PENSIONALES MAYORES EN CUANTO AL MONTO, TIEMPO Y FORMA, OFRECIDAS POR PARTE COLFONDOS S.A. A LA DEMANDANTE, MEDIANTE LAS CUALES LE ASEGURABAN SUPERIORES BENEFICIOS ECONÓMICOS EN SU PENSIÓN, QUE LOS QUE OBTENDRÍA SI CONTINUABA AFILIADA AL ENTONCES ISS. POSTERIORMENTE, EL DÍA 09/05/2002, SE AFILIÓ A SKANDIA S.A., FONDO AL CUAL SE ENCUENTRA ACTUALMENTE COTIZANDO. EN EL MOMENTO DE LA AFILIACIÓN, NO HUBO, POR PARTE DE SKANDIA S.A. NI TAMPOCO DE COLFONDOS S.A., UN ASESORAMIENTO CON INFORMACIÓN VERDADERA, EFICAZ Y COMPLETA, EN RELACIÓN A LA FORMA, TIEMPO Y MONTO DE LA MESADA PENSIONAL QUE RECIBIRÍA LA SEÑORA LARA CASTILLA AL MOMENTO DE QUERER PENSIONARSE POR EL CUMPLIMIENTO DE LOS REQUISITOS LEGALES. QUE SKANDIA S.A. LE INDICÓ A LA ACTORA QUE LA MESADA PENSIONAL CON LA QUE EVENTUALMENTE SE PENSIONARÍA, SERÍA DE $2.700.000, SITUACIÓN QUE NO HABÍA SIDO INFORMADA AL MOMENTO DE LA AFILIACIÓN Y TRASLADO, ADICIONALMENTE, ESTA SUMA NI SIQUIERA CORRESPONDE AL 30% DEL SALARIO QUE DEVENGA ACTUALMENTE LA DEMANDANTE, A PESAR QUE EL MONTO QUE TIENE EN LA CUENTA DE AHORRO INDIVIDUAL SUPERA LOS $670.000.000 DE PESOS MONEDA CORRIENTE. QUE EL 26/05/2021 SOLICITÓ A COLPENSIONES EL TRASLADO DE RÉGIMEN PENSIONAL, EL CUAL FUE NEGADO, POR LO CUAL, CON LA SUPUESTA RESPUESTA NEGATIVA, ADUCE QUE YA SE SURTIÓ LA RECLAMACIÓN ADMINISTRATIVA, POR LO CUAL PROCEDIÓ A PRESENTAR DEMANDA ORDINARIA LABORAL EN CONTRA DE LAS IMPLICADAS.</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</si>
  <si>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</si>
  <si>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</si>
  <si>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</si>
  <si>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</si>
  <si>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</si>
  <si>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</si>
  <si>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</si>
  <si>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</si>
  <si>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</si>
  <si>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</si>
  <si>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</si>
  <si>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</si>
  <si>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</si>
  <si>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</si>
  <si>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</si>
  <si>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</si>
  <si>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</si>
  <si>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</si>
  <si>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</si>
  <si>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</si>
  <si>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</si>
  <si>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</si>
  <si>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</si>
  <si>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</si>
  <si>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</si>
  <si>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</si>
  <si>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</si>
  <si>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</si>
  <si>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</si>
  <si>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</si>
  <si>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</si>
  <si>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</si>
  <si>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</si>
  <si>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</si>
  <si>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</si>
  <si>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</si>
  <si>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</si>
  <si>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</si>
  <si>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</si>
  <si>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</si>
  <si>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</si>
  <si>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</si>
  <si>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</si>
  <si>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</si>
  <si>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</si>
  <si>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</si>
  <si>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</si>
  <si>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</si>
  <si>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</si>
  <si>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</si>
  <si>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</si>
  <si>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</si>
  <si>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</si>
  <si>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</si>
  <si>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</si>
  <si>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</si>
  <si>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</si>
  <si>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</si>
  <si>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</si>
  <si>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</si>
  <si>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</si>
  <si>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</si>
  <si>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</si>
  <si>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AJR2736</t>
  </si>
  <si>
    <t>Daño moral</t>
  </si>
  <si>
    <t>Daño a la salud</t>
  </si>
  <si>
    <t>PROBABLE</t>
  </si>
  <si>
    <t>Clasificación Contingencia</t>
  </si>
  <si>
    <t>REMOTO</t>
  </si>
  <si>
    <t>Concepto del Abogado sobre la Contingencia:(Se debe indicar las razones por las cuales se considera que el proceso es Eventual Remoto o Probable.)</t>
  </si>
  <si>
    <t>La contingencia se califica como remota, toda vez que el contrato de seguro no presta la cobertura material, de conformidad con le hechos y pretensiones de la demanda y del llamamiento en garantía, habida cuenta que las mismas se encuentran por fuera de la cobertura otorgada en el contrato de seguro previsional. Lo primero a tomar en consideración, es que la Póliza de Seguro Previsonal N° 020900001, cuyo tomador es COLFONDOS S.A, y cuyo asegurado son los AFILIADOS/BENEFICIARIOS no presta cobertura material y temporal, de conformidad con las pretensiones expuestas en el líbelo demandatorio. Así las cosas: tenemos dos tipos de coberturas. Frente a la temporal: debe precisarse que su modalidad es de ocurrencia del evento, la cual ampara la suma adicional necesaria para financiar una pensión de invalidez o sobrevivencia de los afiliados a la sociedad tomadora durante la vigencia de la póliza, es decir, el siniestro debe acaecer en el lapso de vigencia de la misma, resaltándose que, en este punto, las pretensiones de la demanda no se encuentran orientadas al reconocimiento y pago de una pensión de invalidez o sobrevivencia. Frente a la cobertura material: se tiene que ampara la suma adicional necesaria para financiar una pensión de invalidez o sobrevivencia, entonces se precisa que no presta cobertura, toda vez que las pretensiones de la demanda se encuentran orientadas a obtener la declaratoria de ineficacia del traslado del RPM al RAIS y la devolcuión de los saldos que reposan en la CAI de la demandante, incluida la prima que pagó la AFP con ocasión al seguro previsional. Por lo anterior, COLNFONDOS S.A, llamó en garantía a la compañía, sin embargo, se precisa que ALLIANZ SEGUROS DE VIDA S.A, devengó la prima proporcional al tiempo ocurrido del riesgo, asumiendo así el eventual pago de la suma adicional y, por ende, no existe ninguna obligación de restituir la prima, habida cuenta que  esta fue debidamente devengada de conformidad con el artículo 1070 del Código de Comercio. Por otro lado, frente a la responsabilidad de la AFP, se precisa que: (i) la demandante actualmente se enceutnra vinculada al RAIS desde el  01/03/1997 (ii) la demandante actualmente lo que pretende es trasladarse del RAIS al RPM, razón por la cual dicha pretensión no tiene relación con los amparos otorgados por ALLIANZ SEGUROS DE VIDA S.A, (ii) Dichas consecuencias pretendidas son frente a las AFP, encargadas de suministrar la asesoría con información clara y veraz frente a la afiliación a Régimen de Ahorro Individual y, (iii) existe una falta de legitimación en la causa por pasiva ya que quien tiene que restituir el porcentaje destinado a pagar el seguro previsional y/o prima es la AFP con cargo a su propio patrimonio y NO la aseguradora, en razón a que esta última devnego la prima y asumió el riesgo asegurado durante el término de vigencia de la póliza.</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</si>
  <si>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</si>
  <si>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</si>
  <si>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</si>
  <si>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</si>
  <si>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</si>
  <si>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</si>
  <si>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</si>
  <si>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</si>
  <si>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No es posible cuantificar las pretensiones en razón a que se trata de un proceso declarativo, mediante el cual la demandante pretende el traslado del RPM al RAIS y consigo la devolución de todos los aportes que reposan en su Cuenta de Ahorro Individual, tales como: aportes, cotizaciones, bonos pensionales, sumas adicionales de la aseguradora, frutos e intereses.</t>
  </si>
  <si>
    <t>Defensa de la Aseguradora: (Enumerar y enunciar las excepciones propuestas demanda y/o llamamiento )</t>
  </si>
  <si>
    <t>FRENTE A LAS PRETENSIONES DE LA DEMANDA:                    1.	EXCEPCIONES FORMULADAS POR QUIEN EFECTUÓ EL LLAMAMIENTO EN GARANTÍA A MI REPRESENTADA
2.	AFILIACIÓN LIBRE Y ESPONTÁNEA DE LA SEÑORA VIVIANA DEL CARMEN LARA CASTILLA RÉGIMEN DE AHORRO INDIVIDIAL CON SOLIDARIDAD. 
3.	ERROR DE DERECHO NO VICIA EL CONSENTIMIENTO. 
4.	PROHIBICIÓN DE TRASLADO DEL RÉGIMEN DE AHORRO INDIVIDUAL CON SOLIDARIDAD AL RÉGIMEN DE PRIMA MEDIA CON PRESTACIÓN DEFINIDA.
5.	EL TRASLADO ENTRE ADMINISTRADORAS DEL RAIS DENOTA LA VOLUNTAD DE LA AFILIADA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PRESCRIPCION.
8.	BUENA FE.
9.	GENÉRICA O INNOMINADA.                                                                                                                                                                                                                                                 FRENTE AL LLAMAMIENTO EN GARANTÍA: 1). ABUSO DEL DERECHO POR PARTE DE  COLFONDOS S.A, AL LLAMAR EN GARANTÍA A ALLIANZ SEGUROS DE VIDA S.A, AÚN CUANDO LA AFP TIENE PLENO CONOCIMIENTO QUE NO LE ASISTE DERECHO DE OBTENER LA DEVOLUCIÓN Y/O RESTITUCIÓN DE LA PRIMA. 2). AL NO PROSPERAR LAS PRETENSIONES DEL LLAMAMIENTO, LAS AGENCIAS EN DERECHO A DAVOR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RECURSOS PROPIOS DE LA AFP CUANDO SE DECLARA LA INEFICACIA DE TRASLADO. 5). INEXISTENCIA DE RESPONSABILIDAD DE AFP DEVOLVER LAS PRIMAS DE SEGURO PREVISIONAL A COLPENSIONES SI SE DECLARA LA INEFICACIA DE TRASLADO, POR CUANTO EL PAGO DE ESTE CONCEPTO ES UNA SITUACIÓN QUE SE CONSOLIDÓ EN EL TIEMPO Y NO ES POSBIEL RETROTRAER. 6). LA INEFICACIA DEL ACTO DE TRASLADO NO CONLLEVA LA INVALIDEZ DEL CONTRATO DE SEGURO PREVISIONAL. 7). LA EVENTUAL DECLARATRIA DE INEFICACIA DE TRASLADO NO PUEDE AFECTAR A TERCEROS DE BUENA FE. 8). FALTA DE COBETURA MATERIAL DE LA PÓLIZA DE SEGURO PREVISIONAL N° 0209000001. 9).PRESCRIPCIÓN EXTRAORDNARIA DE LA ACCIÓN DERIVADA DEL SEGURO. 10). APLICACIÓN DE LAS CONDICIONES DEL SEGURO. 11). COBRO DE LO NO DEBIDO.</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</si>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</sst>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 #,##0;[Red]\-&quot;$&quot;\ #,##0"/>
    <numFmt numFmtId="165" formatCode="_-&quot;$&quot;\ * #,##0_-;\-&quot;$&quot;\ * #,##0_-;_-&quot;$&quot;\ * &quot;-&quot;_-;_-@_-"/>
    <numFmt numFmtId="166"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5" fontId="1" fillId="0" borderId="0" applyFont="0" applyFill="0" applyBorder="0" applyAlignment="0" applyProtection="0"/>
    <xf numFmtId="9" fontId="1" fillId="0" borderId="0" applyFont="0" applyFill="0" applyBorder="0" applyAlignment="0" applyProtection="0"/>
  </cellStyleXfs>
  <cellXfs count="92">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5"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5"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5"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0" fontId="0" fillId="0" borderId="0" xfId="0" applyProtection="1">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64" fontId="0" fillId="0" borderId="1" xfId="1" applyNumberFormat="1" applyFont="1" applyBorder="1" applyAlignment="1">
      <alignment horizontal="justify" vertical="top"/>
    </xf>
    <xf numFmtId="164" fontId="0" fillId="0" borderId="1" xfId="1" applyNumberFormat="1" applyFont="1" applyBorder="1" applyAlignment="1" applyProtection="1">
      <alignment horizontal="justify" vertical="top"/>
      <protection locked="0"/>
    </xf>
    <xf numFmtId="164" fontId="0" fillId="0" borderId="1" xfId="2" applyNumberFormat="1" applyFont="1" applyBorder="1" applyAlignment="1" applyProtection="1">
      <alignment horizontal="center" vertical="top"/>
      <protection locked="0"/>
    </xf>
    <xf numFmtId="164" fontId="0" fillId="0" borderId="1" xfId="1" applyNumberFormat="1" applyFont="1" applyBorder="1" applyAlignment="1" applyProtection="1">
      <alignment horizontal="center" vertical="top"/>
      <protection locked="0"/>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2" xfId="0" applyNumberFormat="1" applyBorder="1" applyAlignment="1">
      <alignment horizontal="left" vertical="top"/>
    </xf>
    <xf numFmtId="0" fontId="0" fillId="0" borderId="3" xfId="0" applyBorder="1" applyAlignment="1">
      <alignment horizontal="left"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66"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165"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5" fontId="0" fillId="5" borderId="2" xfId="1" applyFont="1" applyFill="1" applyBorder="1" applyAlignment="1" applyProtection="1">
      <alignment horizontal="justify" vertical="top"/>
      <protection locked="0"/>
    </xf>
    <xf numFmtId="165"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5"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2" tint="-0.749992370372631"/>
  </sheetPr>
  <dimension ref="A1:C29"/>
  <sheetViews>
    <sheetView topLeftCell="A32" zoomScale="70" zoomScaleNormal="70" workbookViewId="0">
      <selection activeCell="B22" sqref="B22:C22"/>
    </sheetView>
  </sheetViews>
  <sheetFormatPr defaultColWidth="0" defaultRowHeight="14.45"/>
  <cols>
    <col min="1" max="1" width="46.140625" style="6" bestFit="1" customWidth="1"/>
    <col min="2" max="2" width="63.85546875" style="6" customWidth="1"/>
    <col min="3" max="3" width="37.42578125" style="6" customWidth="1"/>
    <col min="4" max="4" width="11.42578125" style="2" hidden="1" customWidth="1"/>
    <col min="5" max="16384" width="11.42578125" style="2" hidden="1"/>
  </cols>
  <sheetData>
    <row r="1" spans="1:3" ht="18.600000000000001">
      <c r="A1" s="40" t="s">
        <v>0</v>
      </c>
      <c r="B1" s="40"/>
      <c r="C1" s="40"/>
    </row>
    <row r="2" spans="1:3">
      <c r="A2" s="5" t="s">
        <v>1</v>
      </c>
      <c r="B2" s="42" t="s">
        <v>2</v>
      </c>
      <c r="C2" s="43"/>
    </row>
    <row r="3" spans="1:3">
      <c r="A3" s="5" t="s">
        <v>3</v>
      </c>
      <c r="B3" s="44" t="s">
        <v>4</v>
      </c>
      <c r="C3" s="45"/>
    </row>
    <row r="4" spans="1:3">
      <c r="A4" s="5" t="s">
        <v>5</v>
      </c>
      <c r="B4" s="44" t="s">
        <v>6</v>
      </c>
      <c r="C4" s="45"/>
    </row>
    <row r="5" spans="1:3" ht="14.45" customHeight="1">
      <c r="A5" s="5" t="s">
        <v>7</v>
      </c>
      <c r="B5" s="37" t="s">
        <v>8</v>
      </c>
      <c r="C5" s="37"/>
    </row>
    <row r="6" spans="1:3">
      <c r="A6" s="5" t="s">
        <v>9</v>
      </c>
      <c r="B6" s="41" t="s">
        <v>10</v>
      </c>
      <c r="C6" s="41"/>
    </row>
    <row r="7" spans="1:3">
      <c r="A7" s="5" t="s">
        <v>11</v>
      </c>
      <c r="B7" s="41" t="s">
        <v>12</v>
      </c>
      <c r="C7" s="41"/>
    </row>
    <row r="8" spans="1:3">
      <c r="A8" s="5" t="s">
        <v>13</v>
      </c>
      <c r="B8" s="36" t="s">
        <v>14</v>
      </c>
      <c r="C8" s="36"/>
    </row>
    <row r="9" spans="1:3">
      <c r="A9" s="5" t="s">
        <v>15</v>
      </c>
      <c r="B9" s="37" t="s">
        <v>12</v>
      </c>
      <c r="C9" s="37"/>
    </row>
    <row r="10" spans="1:3">
      <c r="A10" s="5" t="s">
        <v>16</v>
      </c>
      <c r="B10" s="37" t="s">
        <v>12</v>
      </c>
      <c r="C10" s="37"/>
    </row>
    <row r="11" spans="1:3" ht="23.25" customHeight="1">
      <c r="A11" s="5" t="s">
        <v>17</v>
      </c>
      <c r="B11" s="38" t="s">
        <v>18</v>
      </c>
      <c r="C11" s="39"/>
    </row>
    <row r="12" spans="1:3">
      <c r="A12" s="49" t="s">
        <v>19</v>
      </c>
      <c r="B12" s="41" t="s">
        <v>20</v>
      </c>
      <c r="C12" s="41"/>
    </row>
    <row r="13" spans="1:3" ht="30" customHeight="1">
      <c r="A13" s="49"/>
      <c r="B13" s="41"/>
      <c r="C13" s="41"/>
    </row>
    <row r="14" spans="1:3" ht="73.5" customHeight="1">
      <c r="A14" s="49"/>
      <c r="B14" s="41"/>
      <c r="C14" s="41"/>
    </row>
    <row r="15" spans="1:3" ht="29.1">
      <c r="A15" s="5" t="s">
        <v>21</v>
      </c>
      <c r="B15" s="50" t="s">
        <v>22</v>
      </c>
      <c r="C15" s="91"/>
    </row>
    <row r="16" spans="1:3" ht="33.75" customHeight="1">
      <c r="A16" s="51" t="s">
        <v>23</v>
      </c>
      <c r="B16" s="52" t="s">
        <v>24</v>
      </c>
      <c r="C16" s="52"/>
    </row>
    <row r="17" spans="1:3" ht="33.75" customHeight="1">
      <c r="A17" s="51"/>
      <c r="B17" s="10" t="s">
        <v>25</v>
      </c>
      <c r="C17" s="32">
        <v>0</v>
      </c>
    </row>
    <row r="18" spans="1:3" ht="33.75" customHeight="1">
      <c r="A18" s="51"/>
      <c r="B18" s="10" t="s">
        <v>26</v>
      </c>
      <c r="C18" s="32">
        <v>0</v>
      </c>
    </row>
    <row r="19" spans="1:3">
      <c r="A19" s="51"/>
      <c r="B19" s="53" t="s">
        <v>27</v>
      </c>
      <c r="C19" s="54"/>
    </row>
    <row r="20" spans="1:3">
      <c r="A20" s="51"/>
      <c r="B20" s="10"/>
      <c r="C20" s="32">
        <v>0</v>
      </c>
    </row>
    <row r="21" spans="1:3">
      <c r="A21" s="51"/>
      <c r="B21" s="10"/>
      <c r="C21" s="32">
        <v>0</v>
      </c>
    </row>
    <row r="22" spans="1:3">
      <c r="A22" s="51"/>
      <c r="B22" s="53" t="s">
        <v>28</v>
      </c>
      <c r="C22" s="54"/>
    </row>
    <row r="23" spans="1:3">
      <c r="A23" s="51"/>
      <c r="B23" s="10"/>
      <c r="C23" s="15"/>
    </row>
    <row r="24" spans="1:3">
      <c r="A24" s="5" t="s">
        <v>29</v>
      </c>
      <c r="B24" s="41" t="s">
        <v>30</v>
      </c>
      <c r="C24" s="41"/>
    </row>
    <row r="25" spans="1:3">
      <c r="A25" s="5" t="s">
        <v>31</v>
      </c>
      <c r="B25" s="41" t="s">
        <v>32</v>
      </c>
      <c r="C25" s="41"/>
    </row>
    <row r="26" spans="1:3">
      <c r="A26" s="5" t="s">
        <v>33</v>
      </c>
      <c r="B26" s="41" t="s">
        <v>34</v>
      </c>
      <c r="C26" s="41"/>
    </row>
    <row r="27" spans="1:3">
      <c r="A27" s="5" t="s">
        <v>35</v>
      </c>
      <c r="B27" s="46">
        <v>45670</v>
      </c>
      <c r="C27" s="47"/>
    </row>
    <row r="28" spans="1:3">
      <c r="A28" s="5" t="s">
        <v>36</v>
      </c>
      <c r="B28" s="46">
        <v>45670</v>
      </c>
      <c r="C28" s="47"/>
    </row>
    <row r="29" spans="1:3">
      <c r="A29" s="5" t="s">
        <v>37</v>
      </c>
      <c r="B29" s="48">
        <v>45684</v>
      </c>
      <c r="C29" s="41"/>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2" tint="-0.749992370372631"/>
  </sheetPr>
  <dimension ref="A1:C53"/>
  <sheetViews>
    <sheetView zoomScale="70" zoomScaleNormal="70" workbookViewId="0">
      <selection activeCell="B7" sqref="B7:C7"/>
    </sheetView>
  </sheetViews>
  <sheetFormatPr defaultColWidth="0" defaultRowHeight="14.45"/>
  <cols>
    <col min="1" max="1" width="44.42578125" customWidth="1"/>
    <col min="2" max="2" width="25.85546875" customWidth="1"/>
    <col min="3" max="3" width="100.7109375" customWidth="1"/>
    <col min="4" max="16384" width="11.42578125" hidden="1"/>
  </cols>
  <sheetData>
    <row r="1" spans="1:3" ht="18.600000000000001">
      <c r="A1" s="55" t="s">
        <v>38</v>
      </c>
      <c r="B1" s="55"/>
      <c r="C1" s="55"/>
    </row>
    <row r="2" spans="1:3">
      <c r="A2" s="12" t="s">
        <v>39</v>
      </c>
      <c r="B2" s="56" t="s">
        <v>40</v>
      </c>
      <c r="C2" s="57"/>
    </row>
    <row r="3" spans="1:3">
      <c r="A3" s="5" t="s">
        <v>1</v>
      </c>
      <c r="B3" s="41" t="str">
        <f>'GENERALES NOTA 322'!B2:C2</f>
        <v>11001310503420210031500</v>
      </c>
      <c r="C3" s="41"/>
    </row>
    <row r="4" spans="1:3">
      <c r="A4" s="5" t="s">
        <v>3</v>
      </c>
      <c r="B4" s="41" t="str">
        <f>'GENERALES NOTA 322'!B3:C3</f>
        <v>034 LABORAL CIRCUITO BOGOTA</v>
      </c>
      <c r="C4" s="41"/>
    </row>
    <row r="5" spans="1:3">
      <c r="A5" s="5" t="s">
        <v>5</v>
      </c>
      <c r="B5" s="41" t="str">
        <f>'GENERALES NOTA 322'!B4:C4</f>
        <v>COLFONDOS Y OTRO</v>
      </c>
      <c r="C5" s="41"/>
    </row>
    <row r="6" spans="1:3">
      <c r="A6" s="5" t="s">
        <v>7</v>
      </c>
      <c r="B6" s="41" t="str">
        <f>'GENERALES NOTA 322'!B5:C5</f>
        <v>VIVIANA DEL CARMEN LARA CASTILLA. C.C: 39.694.346</v>
      </c>
      <c r="C6" s="41"/>
    </row>
    <row r="7" spans="1:3">
      <c r="A7" s="5" t="s">
        <v>9</v>
      </c>
      <c r="B7" s="41" t="str">
        <f>'GENERALES NOTA 322'!B6:C6</f>
        <v>LLAMADA EN GARANTIA</v>
      </c>
      <c r="C7" s="41"/>
    </row>
    <row r="8" spans="1:3">
      <c r="A8" s="12" t="s">
        <v>41</v>
      </c>
      <c r="B8" s="41"/>
      <c r="C8" s="41"/>
    </row>
    <row r="9" spans="1:3">
      <c r="A9" s="12" t="s">
        <v>17</v>
      </c>
      <c r="B9" s="41"/>
      <c r="C9" s="41"/>
    </row>
    <row r="10" spans="1:3">
      <c r="A10" s="12" t="s">
        <v>42</v>
      </c>
      <c r="B10" s="56"/>
      <c r="C10" s="58"/>
    </row>
    <row r="11" spans="1:3">
      <c r="A11" s="12" t="s">
        <v>43</v>
      </c>
      <c r="B11" s="56"/>
      <c r="C11" s="57"/>
    </row>
    <row r="12" spans="1:3">
      <c r="A12" s="12" t="s">
        <v>44</v>
      </c>
      <c r="B12" s="44"/>
      <c r="C12" s="45"/>
    </row>
    <row r="13" spans="1:3">
      <c r="A13" s="12" t="s">
        <v>45</v>
      </c>
      <c r="B13" s="41"/>
      <c r="C13" s="41"/>
    </row>
    <row r="14" spans="1:3">
      <c r="A14" s="12" t="s">
        <v>46</v>
      </c>
      <c r="B14" s="41"/>
      <c r="C14" s="41"/>
    </row>
    <row r="15" spans="1:3">
      <c r="A15" s="12" t="s">
        <v>47</v>
      </c>
      <c r="B15" s="41"/>
      <c r="C15" s="41"/>
    </row>
    <row r="16" spans="1:3">
      <c r="A16" s="59" t="s">
        <v>48</v>
      </c>
      <c r="B16" s="41"/>
      <c r="C16" s="41"/>
    </row>
    <row r="17" spans="1:3">
      <c r="A17" s="60"/>
      <c r="B17" s="8" t="s">
        <v>49</v>
      </c>
      <c r="C17" s="9" t="s">
        <v>50</v>
      </c>
    </row>
    <row r="18" spans="1:3">
      <c r="A18" s="60"/>
      <c r="B18" s="10"/>
      <c r="C18" s="10"/>
    </row>
    <row r="19" spans="1:3">
      <c r="A19" s="60"/>
      <c r="B19" s="10"/>
      <c r="C19" s="10"/>
    </row>
    <row r="20" spans="1:3">
      <c r="A20" s="60"/>
      <c r="B20" s="10"/>
      <c r="C20" s="10"/>
    </row>
    <row r="21" spans="1:3">
      <c r="A21" s="12" t="s">
        <v>51</v>
      </c>
      <c r="B21" s="41"/>
      <c r="C21" s="41"/>
    </row>
    <row r="22" spans="1:3">
      <c r="A22" s="12" t="s">
        <v>52</v>
      </c>
      <c r="B22" s="44"/>
      <c r="C22" s="45"/>
    </row>
    <row r="23" spans="1:3">
      <c r="A23" s="12" t="s">
        <v>53</v>
      </c>
      <c r="B23" s="41"/>
      <c r="C23" s="41"/>
    </row>
    <row r="24" spans="1:3">
      <c r="A24" s="12" t="s">
        <v>54</v>
      </c>
      <c r="B24" s="41"/>
      <c r="C24" s="41"/>
    </row>
    <row r="25" spans="1:3">
      <c r="A25" s="12" t="s">
        <v>55</v>
      </c>
      <c r="B25" s="41"/>
      <c r="C25" s="41"/>
    </row>
    <row r="26" spans="1:3">
      <c r="A26" s="11" t="s">
        <v>56</v>
      </c>
      <c r="B26" s="41"/>
      <c r="C26" s="41"/>
    </row>
    <row r="27" spans="1:3">
      <c r="A27" s="61" t="s">
        <v>57</v>
      </c>
      <c r="B27" s="61"/>
      <c r="C27" s="61"/>
    </row>
    <row r="28" spans="1:3" ht="14.45" customHeight="1">
      <c r="A28" s="62" t="s">
        <v>58</v>
      </c>
      <c r="B28" s="63"/>
      <c r="C28" s="28"/>
    </row>
    <row r="29" spans="1:3" ht="14.45" customHeight="1">
      <c r="A29" s="64" t="s">
        <v>59</v>
      </c>
      <c r="B29" s="65"/>
      <c r="C29" s="28"/>
    </row>
    <row r="30" spans="1:3" ht="14.45" customHeight="1">
      <c r="A30" s="64" t="s">
        <v>60</v>
      </c>
      <c r="B30" s="65"/>
      <c r="C30" s="29"/>
    </row>
    <row r="31" spans="1:3" ht="14.45" customHeight="1">
      <c r="A31" s="64" t="s">
        <v>61</v>
      </c>
      <c r="B31" s="65"/>
      <c r="C31" s="28"/>
    </row>
    <row r="32" spans="1:3">
      <c r="A32" s="64" t="s">
        <v>62</v>
      </c>
      <c r="B32" s="65"/>
      <c r="C32" s="28"/>
    </row>
    <row r="33" spans="1:3" ht="14.45" customHeight="1">
      <c r="A33" s="64" t="s">
        <v>63</v>
      </c>
      <c r="B33" s="65"/>
      <c r="C33" s="28"/>
    </row>
    <row r="34" spans="1:3" ht="14.45" customHeight="1">
      <c r="A34" s="64" t="s">
        <v>64</v>
      </c>
      <c r="B34" s="65"/>
      <c r="C34" s="30"/>
    </row>
    <row r="35" spans="1:3">
      <c r="A35" s="62" t="s">
        <v>65</v>
      </c>
      <c r="B35" s="63"/>
      <c r="C35" s="31"/>
    </row>
    <row r="36" spans="1:3">
      <c r="A36" s="67" t="s">
        <v>66</v>
      </c>
      <c r="B36" s="67"/>
      <c r="C36" s="67"/>
    </row>
    <row r="37" spans="1:3">
      <c r="A37" s="66" t="s">
        <v>67</v>
      </c>
      <c r="B37" s="66"/>
      <c r="C37" s="10"/>
    </row>
    <row r="38" spans="1:3">
      <c r="A38" s="66" t="s">
        <v>68</v>
      </c>
      <c r="B38" s="66"/>
      <c r="C38" s="10"/>
    </row>
    <row r="39" spans="1:3">
      <c r="A39" s="66" t="s">
        <v>69</v>
      </c>
      <c r="B39" s="66"/>
      <c r="C39" s="10"/>
    </row>
    <row r="40" spans="1:3">
      <c r="A40" s="66" t="s">
        <v>70</v>
      </c>
      <c r="B40" s="66"/>
      <c r="C40" s="10"/>
    </row>
    <row r="41" spans="1:3">
      <c r="A41" s="66" t="s">
        <v>71</v>
      </c>
      <c r="B41" s="66"/>
      <c r="C41" s="10"/>
    </row>
    <row r="42" spans="1:3">
      <c r="A42" s="66" t="s">
        <v>72</v>
      </c>
      <c r="B42" s="66"/>
      <c r="C42" s="10"/>
    </row>
    <row r="43" spans="1:3">
      <c r="A43" s="66" t="s">
        <v>73</v>
      </c>
      <c r="B43" s="66"/>
      <c r="C43" s="10"/>
    </row>
    <row r="44" spans="1:3">
      <c r="A44" s="66" t="s">
        <v>74</v>
      </c>
      <c r="B44" s="66"/>
      <c r="C44" s="10"/>
    </row>
    <row r="45" spans="1:3">
      <c r="A45" s="66" t="s">
        <v>75</v>
      </c>
      <c r="B45" s="66"/>
      <c r="C45" s="10"/>
    </row>
    <row r="46" spans="1:3">
      <c r="A46" s="66" t="s">
        <v>76</v>
      </c>
      <c r="B46" s="66"/>
      <c r="C46" s="10"/>
    </row>
    <row r="47" spans="1:3">
      <c r="A47" s="66" t="s">
        <v>77</v>
      </c>
      <c r="B47" s="66"/>
      <c r="C47" s="10"/>
    </row>
    <row r="48" spans="1:3">
      <c r="A48" s="66" t="s">
        <v>78</v>
      </c>
      <c r="B48" s="66"/>
      <c r="C48" s="10"/>
    </row>
    <row r="49" spans="1:3">
      <c r="A49" s="66" t="s">
        <v>79</v>
      </c>
      <c r="B49" s="66"/>
      <c r="C49" s="10"/>
    </row>
    <row r="50" spans="1:3">
      <c r="A50" s="66" t="s">
        <v>80</v>
      </c>
      <c r="B50" s="66"/>
      <c r="C50" s="10"/>
    </row>
    <row r="51" spans="1:3">
      <c r="A51" s="66" t="s">
        <v>81</v>
      </c>
      <c r="B51" s="66"/>
      <c r="C51" s="10"/>
    </row>
    <row r="52" spans="1:3">
      <c r="A52" s="66" t="s">
        <v>82</v>
      </c>
      <c r="B52" s="66"/>
      <c r="C52" s="10"/>
    </row>
    <row r="53" spans="1:3">
      <c r="A53" s="68"/>
      <c r="B53" s="68"/>
      <c r="C53" s="10"/>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0000000}">
          <x14:formula1>
            <xm:f>Hoja2!$D$2:$D$3</xm:f>
          </x14:formula1>
          <xm:sqref>B22:C22</xm:sqref>
        </x14:dataValidation>
        <x14:dataValidation type="list" allowBlank="1" showInputMessage="1" showErrorMessage="1" xr:uid="{00000000-0002-0000-0100-000001000000}">
          <x14:formula1>
            <xm:f>Hoja2!$C$2:$C$4</xm:f>
          </x14:formula1>
          <xm:sqref>B16:C16</xm:sqref>
        </x14:dataValidation>
        <x14:dataValidation type="list" allowBlank="1" showInputMessage="1" showErrorMessage="1" xr:uid="{00000000-0002-0000-0100-000002000000}">
          <x14:formula1>
            <xm:f>Hoja2!$A$2:$A$5</xm:f>
          </x14:formula1>
          <xm:sqref>B12:C12</xm:sqref>
        </x14:dataValidation>
        <x14:dataValidation type="list" allowBlank="1" showInputMessage="1" showErrorMessage="1" xr:uid="{00000000-0002-0000-0100-000003000000}">
          <x14:formula1>
            <xm:f>Hoja2!$E$2:$E$8</xm:f>
          </x14:formula1>
          <xm:sqref>B23:C23</xm:sqref>
        </x14:dataValidation>
        <x14:dataValidation type="list" allowBlank="1" showInputMessage="1" showErrorMessage="1" xr:uid="{00000000-0002-0000-0100-000004000000}">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2" tint="-0.749992370372631"/>
  </sheetPr>
  <dimension ref="A1:I37"/>
  <sheetViews>
    <sheetView tabSelected="1" zoomScale="68" zoomScaleNormal="100" workbookViewId="0">
      <selection activeCell="B2" sqref="B2:C2"/>
    </sheetView>
  </sheetViews>
  <sheetFormatPr defaultColWidth="0" defaultRowHeight="14.4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600000000000001">
      <c r="A1" s="55" t="s">
        <v>83</v>
      </c>
      <c r="B1" s="55"/>
      <c r="C1" s="55"/>
    </row>
    <row r="2" spans="1:6">
      <c r="A2" s="19" t="s">
        <v>39</v>
      </c>
      <c r="B2" s="85" t="s">
        <v>84</v>
      </c>
      <c r="C2" s="86"/>
    </row>
    <row r="3" spans="1:6">
      <c r="A3" s="20" t="s">
        <v>1</v>
      </c>
      <c r="B3" s="87" t="str">
        <f>'GENERALES NOTA 322'!B2:C2</f>
        <v>11001310503420210031500</v>
      </c>
      <c r="C3" s="87"/>
    </row>
    <row r="4" spans="1:6">
      <c r="A4" s="20" t="s">
        <v>3</v>
      </c>
      <c r="B4" s="87" t="str">
        <f>'GENERALES NOTA 322'!B3:C3</f>
        <v>034 LABORAL CIRCUITO BOGOTA</v>
      </c>
      <c r="C4" s="87"/>
    </row>
    <row r="5" spans="1:6">
      <c r="A5" s="20" t="s">
        <v>5</v>
      </c>
      <c r="B5" s="87" t="str">
        <f>'GENERALES NOTA 322'!B4:C4</f>
        <v>COLFONDOS Y OTRO</v>
      </c>
      <c r="C5" s="87"/>
    </row>
    <row r="6" spans="1:6" ht="14.45" customHeight="1">
      <c r="A6" s="20" t="s">
        <v>7</v>
      </c>
      <c r="B6" s="87" t="str">
        <f>'GENERALES NOTA 322'!B5:C5</f>
        <v>VIVIANA DEL CARMEN LARA CASTILLA. C.C: 39.694.346</v>
      </c>
      <c r="C6" s="87"/>
    </row>
    <row r="7" spans="1:6">
      <c r="A7" s="20" t="s">
        <v>9</v>
      </c>
      <c r="B7" s="87" t="str">
        <f>'GENERALES NOTA 322'!B6:C6</f>
        <v>LLAMADA EN GARANTIA</v>
      </c>
      <c r="C7" s="87"/>
    </row>
    <row r="8" spans="1:6" ht="29.1">
      <c r="A8" s="20" t="s">
        <v>21</v>
      </c>
      <c r="B8" s="81" t="str">
        <f>'GENERALES NOTA 322'!B15:C15</f>
        <v>NO ES POSIBLE CUANTIFICAR LAS PRETENSIONES DE LA DEMANDA EN ATENCIÓN A LA NATURALEZA DEL PROCESO.</v>
      </c>
      <c r="C8" s="82"/>
    </row>
    <row r="9" spans="1:6">
      <c r="A9" s="88" t="s">
        <v>23</v>
      </c>
      <c r="B9" s="72" t="s">
        <v>24</v>
      </c>
      <c r="C9" s="73"/>
    </row>
    <row r="10" spans="1:6">
      <c r="A10" s="88"/>
      <c r="B10" s="21" t="s">
        <v>25</v>
      </c>
      <c r="C10" s="18">
        <f>'GENERALES NOTA 322'!C17</f>
        <v>0</v>
      </c>
    </row>
    <row r="11" spans="1:6">
      <c r="A11" s="88"/>
      <c r="B11" s="21" t="s">
        <v>26</v>
      </c>
      <c r="C11" s="18">
        <f>'GENERALES NOTA 322'!C18</f>
        <v>0</v>
      </c>
    </row>
    <row r="12" spans="1:6">
      <c r="A12" s="88"/>
      <c r="B12" s="72"/>
      <c r="C12" s="73"/>
    </row>
    <row r="13" spans="1:6">
      <c r="A13" s="88"/>
      <c r="B13" s="21" t="s">
        <v>85</v>
      </c>
      <c r="C13" s="23"/>
    </row>
    <row r="14" spans="1:6">
      <c r="A14" s="88"/>
      <c r="B14" s="21" t="s">
        <v>86</v>
      </c>
      <c r="C14" s="23"/>
      <c r="E14" t="s">
        <v>87</v>
      </c>
      <c r="F14" s="16">
        <v>0.7</v>
      </c>
    </row>
    <row r="15" spans="1:6">
      <c r="A15" s="22" t="s">
        <v>88</v>
      </c>
      <c r="B15" s="85" t="s">
        <v>89</v>
      </c>
      <c r="C15" s="86"/>
    </row>
    <row r="16" spans="1:6" ht="15" customHeight="1">
      <c r="A16" s="20" t="s">
        <v>90</v>
      </c>
      <c r="B16" s="83" t="s">
        <v>91</v>
      </c>
      <c r="C16" s="84"/>
    </row>
    <row r="17" spans="1:3" ht="28.5" customHeight="1">
      <c r="A17" s="13" t="s">
        <v>92</v>
      </c>
      <c r="B17" s="74">
        <f>((C19+C20+C22+C23)-C26)*C25*C27</f>
        <v>0</v>
      </c>
      <c r="C17" s="74"/>
    </row>
    <row r="18" spans="1:3">
      <c r="A18" s="22" t="s">
        <v>93</v>
      </c>
      <c r="B18" s="75" t="s">
        <v>24</v>
      </c>
      <c r="C18" s="76"/>
    </row>
    <row r="19" spans="1:3">
      <c r="A19" s="70"/>
      <c r="B19" s="21" t="s">
        <v>25</v>
      </c>
      <c r="C19" s="33">
        <v>0</v>
      </c>
    </row>
    <row r="20" spans="1:3">
      <c r="A20" s="71"/>
      <c r="B20" s="21" t="s">
        <v>26</v>
      </c>
      <c r="C20" s="33">
        <v>0</v>
      </c>
    </row>
    <row r="21" spans="1:3">
      <c r="A21" s="71"/>
      <c r="B21" s="72" t="s">
        <v>27</v>
      </c>
      <c r="C21" s="73"/>
    </row>
    <row r="22" spans="1:3">
      <c r="A22" s="71"/>
      <c r="B22" s="21" t="s">
        <v>85</v>
      </c>
      <c r="C22" s="33">
        <v>0</v>
      </c>
    </row>
    <row r="23" spans="1:3" ht="29.1">
      <c r="A23" s="71"/>
      <c r="B23" s="21" t="s">
        <v>94</v>
      </c>
      <c r="C23" s="33">
        <v>0</v>
      </c>
    </row>
    <row r="24" spans="1:3">
      <c r="A24" s="71"/>
      <c r="B24" s="72" t="s">
        <v>95</v>
      </c>
      <c r="C24" s="73"/>
    </row>
    <row r="25" spans="1:3">
      <c r="A25" s="24"/>
      <c r="B25" s="21" t="s">
        <v>96</v>
      </c>
      <c r="C25" s="34">
        <v>0</v>
      </c>
    </row>
    <row r="26" spans="1:3">
      <c r="A26" s="25"/>
      <c r="B26" s="21" t="s">
        <v>43</v>
      </c>
      <c r="C26" s="35">
        <v>0</v>
      </c>
    </row>
    <row r="27" spans="1:3">
      <c r="A27" s="25"/>
      <c r="B27" s="21" t="s">
        <v>97</v>
      </c>
      <c r="C27" s="34">
        <v>0</v>
      </c>
    </row>
    <row r="28" spans="1:3">
      <c r="A28" s="17" t="s">
        <v>98</v>
      </c>
      <c r="B28" s="74">
        <f>IFERROR(B17*(VLOOKUP(B15,Hoja2!$G$1:$H$6,2,0)),16666)</f>
        <v>16666</v>
      </c>
      <c r="C28" s="74"/>
    </row>
    <row r="29" spans="1:3" ht="29.1">
      <c r="A29" s="20" t="s">
        <v>99</v>
      </c>
      <c r="B29" s="77" t="s">
        <v>100</v>
      </c>
      <c r="C29" s="78"/>
    </row>
    <row r="30" spans="1:3" ht="30.75">
      <c r="A30" s="20" t="s">
        <v>101</v>
      </c>
      <c r="B30" s="79" t="s">
        <v>102</v>
      </c>
      <c r="C30" s="80"/>
    </row>
    <row r="31" spans="1:3" ht="18.600000000000001">
      <c r="A31" s="26" t="s">
        <v>103</v>
      </c>
      <c r="B31" s="26"/>
      <c r="C31" s="26"/>
    </row>
    <row r="32" spans="1:3">
      <c r="A32" s="27" t="s">
        <v>104</v>
      </c>
      <c r="B32" s="69"/>
      <c r="C32" s="69"/>
    </row>
    <row r="33" spans="1:3">
      <c r="A33" s="27" t="s">
        <v>105</v>
      </c>
      <c r="B33" s="69"/>
      <c r="C33" s="69"/>
    </row>
    <row r="34" spans="1:3">
      <c r="A34" s="25"/>
      <c r="B34" s="25"/>
      <c r="C34" s="25"/>
    </row>
    <row r="35" spans="1:3">
      <c r="A35" s="25"/>
      <c r="B35" s="25"/>
      <c r="C35" s="25"/>
    </row>
    <row r="36" spans="1:3">
      <c r="A36" s="25"/>
      <c r="B36" s="25"/>
      <c r="C36" s="25"/>
    </row>
    <row r="37" spans="1:3">
      <c r="A37" s="25"/>
      <c r="B37" s="25"/>
      <c r="C37" s="25"/>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00000000-0002-0000-0200-000000000000}">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theme="2" tint="-0.749992370372631"/>
  </sheetPr>
  <dimension ref="A1:C16"/>
  <sheetViews>
    <sheetView zoomScale="85" zoomScaleNormal="85" workbookViewId="0">
      <selection activeCell="C31" sqref="C31"/>
    </sheetView>
  </sheetViews>
  <sheetFormatPr defaultColWidth="0" defaultRowHeight="14.45"/>
  <cols>
    <col min="1" max="1" width="30.42578125" customWidth="1"/>
    <col min="2" max="3" width="69.28515625" customWidth="1"/>
    <col min="4" max="16384" width="10.85546875" hidden="1"/>
  </cols>
  <sheetData>
    <row r="1" spans="1:3" ht="18.600000000000001">
      <c r="A1" s="55" t="s">
        <v>106</v>
      </c>
      <c r="B1" s="55"/>
      <c r="C1" s="55"/>
    </row>
    <row r="2" spans="1:3" ht="17.100000000000001" customHeight="1">
      <c r="A2" s="12" t="s">
        <v>39</v>
      </c>
      <c r="B2" s="56" t="str">
        <f>'[2]AUTOS NOTA 321'!B2:C2</f>
        <v xml:space="preserve">SINIESTRO   LEGIS </v>
      </c>
      <c r="C2" s="57"/>
    </row>
    <row r="3" spans="1:3" ht="15.95" customHeight="1">
      <c r="A3" s="5" t="s">
        <v>1</v>
      </c>
      <c r="B3" s="41" t="str">
        <f>'GENERALES NOTA 322'!B2:C2</f>
        <v>11001310503420210031500</v>
      </c>
      <c r="C3" s="41"/>
    </row>
    <row r="4" spans="1:3">
      <c r="A4" s="5" t="s">
        <v>3</v>
      </c>
      <c r="B4" s="41" t="str">
        <f>'GENERALES NOTA 322'!B3:C3</f>
        <v>034 LABORAL CIRCUITO BOGOTA</v>
      </c>
      <c r="C4" s="41"/>
    </row>
    <row r="5" spans="1:3" ht="29.1" customHeight="1">
      <c r="A5" s="5" t="s">
        <v>5</v>
      </c>
      <c r="B5" s="41" t="str">
        <f>'GENERALES NOTA 322'!B4:C4</f>
        <v>COLFONDOS Y OTRO</v>
      </c>
      <c r="C5" s="41"/>
    </row>
    <row r="6" spans="1:3">
      <c r="A6" s="5" t="s">
        <v>7</v>
      </c>
      <c r="B6" s="41" t="str">
        <f>'GENERALES NOTA 322'!B5:C5</f>
        <v>VIVIANA DEL CARMEN LARA CASTILLA. C.C: 39.694.346</v>
      </c>
      <c r="C6" s="41"/>
    </row>
    <row r="7" spans="1:3" ht="43.5" customHeight="1">
      <c r="A7" s="5" t="s">
        <v>9</v>
      </c>
      <c r="B7" s="41" t="str">
        <f>'GENERALES NOTA 322'!B6:C6</f>
        <v>LLAMADA EN GARANTIA</v>
      </c>
      <c r="C7" s="41"/>
    </row>
    <row r="8" spans="1:3">
      <c r="A8" s="5" t="s">
        <v>107</v>
      </c>
      <c r="B8" s="41"/>
      <c r="C8" s="41"/>
    </row>
    <row r="9" spans="1:3">
      <c r="A9" s="14" t="s">
        <v>93</v>
      </c>
      <c r="B9" s="89"/>
      <c r="C9" s="89"/>
    </row>
    <row r="10" spans="1:3">
      <c r="A10" s="14" t="s">
        <v>108</v>
      </c>
      <c r="B10" s="41"/>
      <c r="C10" s="41"/>
    </row>
    <row r="11" spans="1:3" ht="29.1">
      <c r="A11" s="14" t="s">
        <v>109</v>
      </c>
      <c r="B11" s="90"/>
      <c r="C11" s="68"/>
    </row>
    <row r="12" spans="1:3" ht="57.95">
      <c r="A12" s="5" t="s">
        <v>110</v>
      </c>
      <c r="B12" s="41"/>
      <c r="C12" s="41"/>
    </row>
    <row r="13" spans="1:3" ht="57.95">
      <c r="A13" s="5" t="s">
        <v>111</v>
      </c>
      <c r="B13" s="41"/>
      <c r="C13" s="41"/>
    </row>
    <row r="14" spans="1:3">
      <c r="A14" s="5" t="s">
        <v>112</v>
      </c>
      <c r="B14" s="10"/>
      <c r="C14" s="10"/>
    </row>
    <row r="15" spans="1:3">
      <c r="A15" s="14" t="s">
        <v>113</v>
      </c>
      <c r="B15" s="41"/>
      <c r="C15" s="41"/>
    </row>
    <row r="16" spans="1:3">
      <c r="A16" s="10" t="s">
        <v>114</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A2"/>
  <sheetViews>
    <sheetView workbookViewId="0">
      <selection activeCell="B12" sqref="B12:C13"/>
    </sheetView>
  </sheetViews>
  <sheetFormatPr defaultColWidth="11.42578125" defaultRowHeight="14.45"/>
  <sheetData>
    <row r="1" spans="1:1">
      <c r="A1" t="s">
        <v>115</v>
      </c>
    </row>
    <row r="2" spans="1:1">
      <c r="A2" t="s">
        <v>116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L8"/>
  <sheetViews>
    <sheetView topLeftCell="G1" workbookViewId="0">
      <selection activeCell="B12" sqref="B12:C13"/>
    </sheetView>
  </sheetViews>
  <sheetFormatPr defaultColWidth="11.5703125" defaultRowHeight="14.45"/>
  <cols>
    <col min="4" max="4" width="20.140625" bestFit="1" customWidth="1"/>
    <col min="5" max="5" width="42.85546875" bestFit="1" customWidth="1"/>
    <col min="7" max="7" width="26.42578125" customWidth="1"/>
  </cols>
  <sheetData>
    <row r="1" spans="1:12">
      <c r="A1" s="7" t="s">
        <v>44</v>
      </c>
      <c r="B1" t="s">
        <v>117</v>
      </c>
      <c r="C1" s="7" t="s">
        <v>48</v>
      </c>
      <c r="D1" s="7" t="s">
        <v>52</v>
      </c>
      <c r="E1" s="3" t="s">
        <v>53</v>
      </c>
      <c r="F1" s="2" t="s">
        <v>87</v>
      </c>
      <c r="G1" s="2" t="s">
        <v>118</v>
      </c>
      <c r="H1" s="4">
        <v>0.7</v>
      </c>
      <c r="I1" t="s">
        <v>119</v>
      </c>
      <c r="J1" t="s">
        <v>120</v>
      </c>
      <c r="L1" t="s">
        <v>10</v>
      </c>
    </row>
    <row r="2" spans="1:12">
      <c r="A2" t="s">
        <v>121</v>
      </c>
      <c r="B2" t="s">
        <v>116</v>
      </c>
      <c r="C2" t="s">
        <v>122</v>
      </c>
      <c r="D2" s="2" t="s">
        <v>123</v>
      </c>
      <c r="E2" s="1" t="s">
        <v>124</v>
      </c>
      <c r="F2" s="2" t="s">
        <v>89</v>
      </c>
      <c r="G2" s="2" t="s">
        <v>125</v>
      </c>
      <c r="H2" s="4">
        <v>0.25</v>
      </c>
      <c r="I2" t="s">
        <v>126</v>
      </c>
      <c r="J2" t="s">
        <v>127</v>
      </c>
      <c r="L2" t="s">
        <v>128</v>
      </c>
    </row>
    <row r="3" spans="1:12">
      <c r="A3" t="s">
        <v>129</v>
      </c>
      <c r="C3" t="s">
        <v>130</v>
      </c>
      <c r="D3" s="2" t="s">
        <v>131</v>
      </c>
      <c r="E3" s="1" t="s">
        <v>132</v>
      </c>
      <c r="F3" s="2" t="s">
        <v>133</v>
      </c>
      <c r="G3" s="2" t="s">
        <v>134</v>
      </c>
      <c r="H3" s="4">
        <v>0.55000000000000004</v>
      </c>
      <c r="I3" t="s">
        <v>135</v>
      </c>
      <c r="J3" t="s">
        <v>136</v>
      </c>
    </row>
    <row r="4" spans="1:12">
      <c r="A4" t="s">
        <v>137</v>
      </c>
      <c r="C4" t="s">
        <v>138</v>
      </c>
      <c r="E4" s="1" t="s">
        <v>139</v>
      </c>
      <c r="G4" s="2" t="s">
        <v>140</v>
      </c>
      <c r="H4" s="4">
        <v>0.15</v>
      </c>
      <c r="I4" t="s">
        <v>141</v>
      </c>
      <c r="J4" t="s">
        <v>142</v>
      </c>
    </row>
    <row r="5" spans="1:12">
      <c r="A5" t="s">
        <v>143</v>
      </c>
      <c r="E5" s="1" t="s">
        <v>144</v>
      </c>
      <c r="G5" s="2" t="s">
        <v>145</v>
      </c>
      <c r="H5" s="4">
        <v>0.7</v>
      </c>
      <c r="I5" t="s">
        <v>146</v>
      </c>
      <c r="J5" t="s">
        <v>147</v>
      </c>
    </row>
    <row r="6" spans="1:12">
      <c r="E6" s="1" t="s">
        <v>148</v>
      </c>
      <c r="G6" s="2" t="s">
        <v>149</v>
      </c>
      <c r="H6" s="4">
        <v>0.3</v>
      </c>
      <c r="J6" t="s">
        <v>150</v>
      </c>
    </row>
    <row r="7" spans="1:12">
      <c r="E7" s="1" t="s">
        <v>151</v>
      </c>
      <c r="G7" s="2" t="s">
        <v>89</v>
      </c>
    </row>
    <row r="8" spans="1:12">
      <c r="E8" s="1" t="s">
        <v>152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
  <cp:revision/>
  <dcterms:created xsi:type="dcterms:W3CDTF">2020-12-07T14:41:17Z</dcterms:created>
  <dcterms:modified xsi:type="dcterms:W3CDTF">2025-01-28T14:46:28Z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