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pagam\Downloads\CASOS GHA ABOGADOS\"/>
    </mc:Choice>
  </mc:AlternateContent>
  <xr:revisionPtr revIDLastSave="0" documentId="8_{B2AD63DF-23CC-4974-9E5B-0B5E21CFA8D3}" xr6:coauthVersionLast="47" xr6:coauthVersionMax="47" xr10:uidLastSave="{00000000-0000-0000-0000-000000000000}"/>
  <bookViews>
    <workbookView xWindow="-110" yWindow="-110" windowWidth="19420" windowHeight="103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1" l="1"/>
  <c r="C11" i="11"/>
  <c r="B17" i="11"/>
  <c r="B28" i="11" s="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<sst xmlns="http://schemas.openxmlformats.org/spreadsheetml/2006/main" count="194" uniqueCount="153">
  <si>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</si>
  <si>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</si>
  <si>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</si>
  <si>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</si>
  <si>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</si>
  <si>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</si>
  <si>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</si>
  <si>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</si>
  <si>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</si>
  <si>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</si>
  <si>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</si>
  <si>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</si>
  <si>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</si>
  <si>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</si>
  <si>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</si>
  <si>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</si>
  <si>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</si>
  <si>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</si>
  <si>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</si>
  <si>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</si>
  <si>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</si>
  <si>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</si>
  <si>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</si>
  <si>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</si>
  <si>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</si>
  <si>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</si>
  <si>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</si>
  <si>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</si>
  <si>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</si>
  <si>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</si>
  <si>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</si>
  <si>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</si>
  <si>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</si>
  <si>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</si>
  <si>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</si>
  <si>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</si>
  <si>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</si>
  <si>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</si>
  <si>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</si>
  <si>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</si>
  <si>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</si>
  <si>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</si>
  <si>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</si>
  <si>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</si>
  <si>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</si>
  <si>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</si>
  <si>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</si>
  <si>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</si>
  <si>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</si>
  <si>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</si>
  <si>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</si>
  <si>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</si>
  <si>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</si>
  <si>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</si>
  <si>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</si>
  <si>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</si>
  <si>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</si>
  <si>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</si>
  <si>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</si>
  <si>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</si>
  <si>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</si>
  <si>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</si>
  <si>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</si>
  <si>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</si>
  <si>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</si>
  <si>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</si>
  <si>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</si>
  <si>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</si>
  <si>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</si>
  <si>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</si>
  <si>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</si>
  <si>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</si>
  <si>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</si>
  <si>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</si>
  <si>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</si>
  <si>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</si>
  <si>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</si>
  <si>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</si>
  <si>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</si>
  <si>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</si>
  <si>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</si>
  <si>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</si>
  <si>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</si>
  <si>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</si>
  <si>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</si>
  <si>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</si>
  <si>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</si>
  <si>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</si>
  <si>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</si>
  <si>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</si>
  <si>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</si>
  <si>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</si>
  <si>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</si>
  <si>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</si>
  <si>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</si>
  <si>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</si>
  <si>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</si>
  <si>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</si>
  <si>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</si>
  <si>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</si>
  <si>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</si>
  <si>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</si>
  <si>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</si>
  <si>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</si>
  <si>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</si>
  <si>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</si>
  <si>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</si>
  <si>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</si>
  <si>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</si>
  <si>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</si>
  <si>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</si>
  <si>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</si>
  <si>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</si>
  <si>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</si>
  <si>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</si>
  <si>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</si>
  <si>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</si>
  <si>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</si>
  <si>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</si>
  <si>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</si>
  <si>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</si>
  <si>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</si>
  <si>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</si>
  <si>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</si>
  <si>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</si>
  <si>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</si>
  <si>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</si>
  <si>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</si>
  <si>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</si>
  <si>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</si>
  <si>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</si>
  <si>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</si>
  <si>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</si>
  <si>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</si>
  <si>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</si>
  <si>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</si>
  <si>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</si>
  <si>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</si>
  <si>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</si>
  <si>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</si>
  <si>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</si>
  <si>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</si>
  <si>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</si>
  <si>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</si>
  <si>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15001310500220230028700</t>
  </si>
  <si>
    <t>02 LABORAL CIRCUITO TUNJA</t>
  </si>
  <si>
    <t>ELIANA RUIZ CARDENAS C.C:  30.319.798</t>
  </si>
  <si>
    <t>31/08/2000</t>
  </si>
  <si>
    <t>SEGÚN LOS HECHOS DE LA DEMANDA, LA SEÑORA ELIANA RUIZ CARDENAS IDENTIFICADA CON CÉDULA DE CIUDADANÍA NO.  30.319.798, CUENTA COMO MAS DE 1363 SEMANAS DE COTIZACIÓN, QUE REALIZÓ APORTES INICIALMENTE AL RRM. ADUCE QUE EN FEBRERO DE 1995 LA DEMANDANTE FIRMÓ FORMULARIO DE AFILIACIÓN CON PROTECCIÓN, AQUELLA NO LE REALIZÓ ASESORIA PENSIONAL PROFESIONAL NI QUE PODÍA REALIZAR TRASLADO DE REGIMEN HASTA DESPUÉS DE 5 AÑOS. POSTERIORMENTE EN DICIEMBRE DE 2000 FIRMÓ FOMULARIO DE AFILIACIÓN CON COLFONDOS S.A. ENTIDAD QUE NO REALIZÓ NINGÚN TIPO DE ASESORÍA PENSIONAL, NO INFORMÓ SOBRE LA RESTRICCIÓN DE LA LEY 797 DE 2003. FINALMENTE ARGUMENTA QUE EN NOVIEMBRE DE 2011 SE TRASLADÓ A PORVENIR S.A. EL 07/09/2023 SOLICITÓ  A COLPENSIONES EL TRASLADO DE REGIMEN PENSIONAL, MISMA QUE FUE NEGADA, ASIMISMO ELEVÓ PETICIONES A PROTECCIÓN S.A., PORVENIR S,A. Y COLFONDOS S.A.</t>
  </si>
  <si>
    <t>1) EXCEPCIONES FORMULADAS POR QUIEN EFECTUÓ EL LLAMAMIENTO EN GARANTÍA A MI REPRESENTADA
2) AFILIACIÓN LIBRE Y ESPONTÁNEA DE LA SEÑORA ELIANA RUÍZ CARDENAS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</si>
  <si>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</si>
  <si>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La contingencia se califica remota habida cuenta que el contrato de seguro no presta cobertura material, de conformidad con los hechos y pretensiones de la demanda y del llamamiento en garantía, ya que las pretensiones se encuentran por fuera de la cobertura otorgada en el contrato de seguro previsional. Lo primero que debe considerarse es que la Póliza de Seguro Previsional N° 02090000001 cuyo tomador, en el caso en concreto, es COLFONDOS S.A, y cuyo asegurado son los afiliados, no presta cobertura material y temporal. Frente a la temporalidad quiere decir que la póliza cubre una contigencia de invalidez o sobrevivencia siempre y cuando ocurra en el término de vigencia de la póliza. Frente a la cobertura material, se precisa que no es procedente, toda vez que las pretensiones de la demanda van encaminadas a que se declare la ineficacia de traslado entre el RPM y RAIS; lo cual reviste injerencia en la obligación endilgada a ALLIANZ SEGUROS DE VIDA S.A. Por tanto, la aseguradora devengó la prima proporcional al riesgo ocurrido, con la condición de asumir el eventual pago de la suma adicional en caso tal ocurriera una de las dos contigencias, sin embargo, al no haber acaecido ninguno de los riesgos antecitados, no existe obligación de restituir la prima toda vez que fue deibidamente devengada de conformidad con el artículo 1070 del Código de Comercio. En ese sentido, es posible concluir que: (i) la demandante actualmente lo que pretende es trasladarse del RAIS al RPM, razón por la cual dicha pretensión no tiene relación con los amparos otorgados por ALLIANZ SEGUROS DE VIDA S.A, (ii) Dichas consecuencias pretendidas son frente a las AFP, encargadas de suministrar la asesoría con información clara y veraz frente a la afiliación a Régimen de Ahorro Individual y, (iii) existe una falta de legitimación en la causa por pasiva ya que quien tiene que restituir el porcentaje destinado a pagar el seguro previsional y/o prima es la AFP con cargo a su propio patrimonio y NO la aseguradora, en razón a que esta última devnego la prima y asumió el riesgo asegurado durante el término de vigencia de la póliza.</t>
  </si>
  <si>
    <t>AJR2735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</si>
</sst>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6" fontId="0" fillId="0" borderId="1" xfId="0" applyNumberFormat="1" applyBorder="1" applyAlignment="1">
      <alignment horizontal="justify" vertical="top"/>
    </xf>
    <xf numFmtId="6" fontId="0" fillId="0" borderId="1" xfId="2"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60" zoomScaleNormal="60" workbookViewId="0">
      <selection activeCell="B12" sqref="B12:C14"/>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52" t="s">
        <v>41</v>
      </c>
      <c r="B1" s="52"/>
      <c r="C1" s="52"/>
    </row>
    <row r="2" spans="1:3" x14ac:dyDescent="0.35">
      <c r="A2" s="5" t="s">
        <v>11</v>
      </c>
      <c r="B2" s="53" t="s">
        <v>144</v>
      </c>
      <c r="C2" s="54"/>
    </row>
    <row r="3" spans="1:3" x14ac:dyDescent="0.35">
      <c r="A3" s="5" t="s">
        <v>0</v>
      </c>
      <c r="B3" s="55" t="s">
        <v>145</v>
      </c>
      <c r="C3" s="56"/>
    </row>
    <row r="4" spans="1:3" x14ac:dyDescent="0.35">
      <c r="A4" s="5" t="s">
        <v>109</v>
      </c>
      <c r="B4" s="55" t="s">
        <v>137</v>
      </c>
      <c r="C4" s="56"/>
    </row>
    <row r="5" spans="1:3" ht="14.5" customHeight="1" x14ac:dyDescent="0.35">
      <c r="A5" s="5" t="s">
        <v>1</v>
      </c>
      <c r="B5" s="49" t="s">
        <v>146</v>
      </c>
      <c r="C5" s="49"/>
    </row>
    <row r="6" spans="1:3" x14ac:dyDescent="0.35">
      <c r="A6" s="5" t="s">
        <v>110</v>
      </c>
      <c r="B6" s="38" t="s">
        <v>134</v>
      </c>
      <c r="C6" s="38"/>
    </row>
    <row r="7" spans="1:3" x14ac:dyDescent="0.35">
      <c r="A7" s="5" t="s">
        <v>2</v>
      </c>
      <c r="B7" s="38" t="s">
        <v>142</v>
      </c>
      <c r="C7" s="38"/>
    </row>
    <row r="8" spans="1:3" x14ac:dyDescent="0.35">
      <c r="A8" s="5" t="s">
        <v>3</v>
      </c>
      <c r="B8" s="48" t="s">
        <v>147</v>
      </c>
      <c r="C8" s="48"/>
    </row>
    <row r="9" spans="1:3" x14ac:dyDescent="0.35">
      <c r="A9" s="5" t="s">
        <v>4</v>
      </c>
      <c r="B9" s="49" t="s">
        <v>142</v>
      </c>
      <c r="C9" s="49"/>
    </row>
    <row r="10" spans="1:3" x14ac:dyDescent="0.35">
      <c r="A10" s="5" t="s">
        <v>5</v>
      </c>
      <c r="B10" s="49" t="s">
        <v>142</v>
      </c>
      <c r="C10" s="49"/>
    </row>
    <row r="11" spans="1:3" ht="23.25" customHeight="1" x14ac:dyDescent="0.35">
      <c r="A11" s="5" t="s">
        <v>27</v>
      </c>
      <c r="B11" s="50" t="s">
        <v>138</v>
      </c>
      <c r="C11" s="51"/>
    </row>
    <row r="12" spans="1:3" x14ac:dyDescent="0.35">
      <c r="A12" s="39" t="s">
        <v>120</v>
      </c>
      <c r="B12" s="38" t="s">
        <v>148</v>
      </c>
      <c r="C12" s="38"/>
    </row>
    <row r="13" spans="1:3" ht="30" customHeight="1" x14ac:dyDescent="0.35">
      <c r="A13" s="39"/>
      <c r="B13" s="38"/>
      <c r="C13" s="38"/>
    </row>
    <row r="14" spans="1:3" ht="73.5" customHeight="1" x14ac:dyDescent="0.35">
      <c r="A14" s="39"/>
      <c r="B14" s="38"/>
      <c r="C14" s="38"/>
    </row>
    <row r="15" spans="1:3" ht="29" x14ac:dyDescent="0.35">
      <c r="A15" s="5" t="s">
        <v>46</v>
      </c>
      <c r="B15" s="42" t="s">
        <v>143</v>
      </c>
      <c r="C15" s="43"/>
    </row>
    <row r="16" spans="1:3" ht="33.75" customHeight="1" x14ac:dyDescent="0.35">
      <c r="A16" s="44" t="s">
        <v>47</v>
      </c>
      <c r="B16" s="45" t="s">
        <v>48</v>
      </c>
      <c r="C16" s="45"/>
    </row>
    <row r="17" spans="1:3" ht="33.75" customHeight="1" x14ac:dyDescent="0.35">
      <c r="A17" s="44"/>
      <c r="B17" s="11" t="s">
        <v>49</v>
      </c>
      <c r="C17" s="34">
        <v>0</v>
      </c>
    </row>
    <row r="18" spans="1:3" ht="33.75" customHeight="1" x14ac:dyDescent="0.35">
      <c r="A18" s="44"/>
      <c r="B18" s="11" t="s">
        <v>50</v>
      </c>
      <c r="C18" s="34">
        <v>0</v>
      </c>
    </row>
    <row r="19" spans="1:3" x14ac:dyDescent="0.35">
      <c r="A19" s="44"/>
      <c r="B19" s="46" t="s">
        <v>51</v>
      </c>
      <c r="C19" s="47"/>
    </row>
    <row r="20" spans="1:3" x14ac:dyDescent="0.35">
      <c r="A20" s="44"/>
      <c r="B20" s="35">
        <v>0</v>
      </c>
      <c r="C20" s="6"/>
    </row>
    <row r="21" spans="1:3" x14ac:dyDescent="0.35">
      <c r="A21" s="44"/>
      <c r="B21" s="35">
        <v>0</v>
      </c>
      <c r="C21" s="6"/>
    </row>
    <row r="22" spans="1:3" x14ac:dyDescent="0.35">
      <c r="A22" s="44"/>
      <c r="B22" s="46" t="s">
        <v>108</v>
      </c>
      <c r="C22" s="47"/>
    </row>
    <row r="23" spans="1:3" x14ac:dyDescent="0.35">
      <c r="A23" s="44"/>
      <c r="B23" s="35">
        <v>0</v>
      </c>
      <c r="C23" s="16"/>
    </row>
    <row r="24" spans="1:3" x14ac:dyDescent="0.35">
      <c r="A24" s="5" t="s">
        <v>6</v>
      </c>
      <c r="B24" s="38" t="s">
        <v>139</v>
      </c>
      <c r="C24" s="38"/>
    </row>
    <row r="25" spans="1:3" x14ac:dyDescent="0.35">
      <c r="A25" s="5" t="s">
        <v>7</v>
      </c>
      <c r="B25" s="38" t="s">
        <v>140</v>
      </c>
      <c r="C25" s="38"/>
    </row>
    <row r="26" spans="1:3" x14ac:dyDescent="0.35">
      <c r="A26" s="5" t="s">
        <v>8</v>
      </c>
      <c r="B26" s="38" t="s">
        <v>141</v>
      </c>
      <c r="C26" s="38"/>
    </row>
    <row r="27" spans="1:3" x14ac:dyDescent="0.35">
      <c r="A27" s="5" t="s">
        <v>42</v>
      </c>
      <c r="B27" s="40">
        <v>45665</v>
      </c>
      <c r="C27" s="41"/>
    </row>
    <row r="28" spans="1:3" x14ac:dyDescent="0.35">
      <c r="A28" s="5" t="s">
        <v>9</v>
      </c>
      <c r="B28" s="37">
        <v>45664</v>
      </c>
      <c r="C28" s="37"/>
    </row>
    <row r="29" spans="1:3" x14ac:dyDescent="0.35">
      <c r="A29" s="5" t="s">
        <v>10</v>
      </c>
      <c r="B29" s="37">
        <v>45681</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7" t="s">
        <v>40</v>
      </c>
      <c r="B1" s="67"/>
      <c r="C1" s="67"/>
    </row>
    <row r="2" spans="1:3" x14ac:dyDescent="0.35">
      <c r="A2" s="13" t="s">
        <v>25</v>
      </c>
      <c r="B2" s="68" t="s">
        <v>135</v>
      </c>
      <c r="C2" s="69"/>
    </row>
    <row r="3" spans="1:3" x14ac:dyDescent="0.35">
      <c r="A3" s="5" t="s">
        <v>11</v>
      </c>
      <c r="B3" s="38" t="str">
        <f>'GENERALES NOTA 322'!B2:C2</f>
        <v>15001310500220230028700</v>
      </c>
      <c r="C3" s="38"/>
    </row>
    <row r="4" spans="1:3" x14ac:dyDescent="0.35">
      <c r="A4" s="5" t="s">
        <v>0</v>
      </c>
      <c r="B4" s="38" t="str">
        <f>'GENERALES NOTA 322'!B3:C3</f>
        <v>02 LABORAL CIRCUITO TUNJA</v>
      </c>
      <c r="C4" s="38"/>
    </row>
    <row r="5" spans="1:3" x14ac:dyDescent="0.35">
      <c r="A5" s="5" t="s">
        <v>109</v>
      </c>
      <c r="B5" s="38" t="str">
        <f>'GENERALES NOTA 322'!B4:C4</f>
        <v>COLFONDOS Y OTRO</v>
      </c>
      <c r="C5" s="38"/>
    </row>
    <row r="6" spans="1:3" x14ac:dyDescent="0.35">
      <c r="A6" s="5" t="s">
        <v>1</v>
      </c>
      <c r="B6" s="38" t="str">
        <f>'GENERALES NOTA 322'!B5:C5</f>
        <v>ELIANA RUIZ CARDENAS C.C:  30.319.798</v>
      </c>
      <c r="C6" s="38"/>
    </row>
    <row r="7" spans="1:3" x14ac:dyDescent="0.35">
      <c r="A7" s="5" t="s">
        <v>110</v>
      </c>
      <c r="B7" s="38" t="str">
        <f>'GENERALES NOTA 322'!B6:C6</f>
        <v>LLAMADA EN GARANTIA</v>
      </c>
      <c r="C7" s="38"/>
    </row>
    <row r="8" spans="1:3" x14ac:dyDescent="0.35">
      <c r="A8" s="13" t="s">
        <v>26</v>
      </c>
      <c r="B8" s="38"/>
      <c r="C8" s="38"/>
    </row>
    <row r="9" spans="1:3" x14ac:dyDescent="0.35">
      <c r="A9" s="13" t="s">
        <v>27</v>
      </c>
      <c r="B9" s="38"/>
      <c r="C9" s="38"/>
    </row>
    <row r="10" spans="1:3" x14ac:dyDescent="0.35">
      <c r="A10" s="13" t="s">
        <v>77</v>
      </c>
      <c r="B10" s="68"/>
      <c r="C10" s="70"/>
    </row>
    <row r="11" spans="1:3" x14ac:dyDescent="0.35">
      <c r="A11" s="13" t="s">
        <v>116</v>
      </c>
      <c r="B11" s="68"/>
      <c r="C11" s="69"/>
    </row>
    <row r="12" spans="1:3" x14ac:dyDescent="0.35">
      <c r="A12" s="13" t="s">
        <v>60</v>
      </c>
      <c r="B12" s="55"/>
      <c r="C12" s="56"/>
    </row>
    <row r="13" spans="1:3" x14ac:dyDescent="0.35">
      <c r="A13" s="13" t="s">
        <v>28</v>
      </c>
      <c r="B13" s="38"/>
      <c r="C13" s="38"/>
    </row>
    <row r="14" spans="1:3" x14ac:dyDescent="0.35">
      <c r="A14" s="13" t="s">
        <v>29</v>
      </c>
      <c r="B14" s="38"/>
      <c r="C14" s="38"/>
    </row>
    <row r="15" spans="1:3" x14ac:dyDescent="0.35">
      <c r="A15" s="13" t="s">
        <v>30</v>
      </c>
      <c r="B15" s="38"/>
      <c r="C15" s="38"/>
    </row>
    <row r="16" spans="1:3" x14ac:dyDescent="0.35">
      <c r="A16" s="65" t="s">
        <v>31</v>
      </c>
      <c r="B16" s="38"/>
      <c r="C16" s="38"/>
    </row>
    <row r="17" spans="1:3" x14ac:dyDescent="0.35">
      <c r="A17" s="66"/>
      <c r="B17" s="9" t="s">
        <v>39</v>
      </c>
      <c r="C17" s="10" t="s">
        <v>15</v>
      </c>
    </row>
    <row r="18" spans="1:3" x14ac:dyDescent="0.35">
      <c r="A18" s="66"/>
      <c r="B18" s="11"/>
      <c r="C18" s="11"/>
    </row>
    <row r="19" spans="1:3" x14ac:dyDescent="0.35">
      <c r="A19" s="66"/>
      <c r="B19" s="11"/>
      <c r="C19" s="11"/>
    </row>
    <row r="20" spans="1:3" x14ac:dyDescent="0.35">
      <c r="A20" s="66"/>
      <c r="B20" s="11"/>
      <c r="C20" s="11"/>
    </row>
    <row r="21" spans="1:3" x14ac:dyDescent="0.35">
      <c r="A21" s="13" t="s">
        <v>24</v>
      </c>
      <c r="B21" s="38"/>
      <c r="C21" s="38"/>
    </row>
    <row r="22" spans="1:3" x14ac:dyDescent="0.35">
      <c r="A22" s="13" t="s">
        <v>61</v>
      </c>
      <c r="B22" s="55"/>
      <c r="C22" s="56"/>
    </row>
    <row r="23" spans="1:3" x14ac:dyDescent="0.35">
      <c r="A23" s="13" t="s">
        <v>16</v>
      </c>
      <c r="B23" s="38"/>
      <c r="C23" s="38"/>
    </row>
    <row r="24" spans="1:3" x14ac:dyDescent="0.35">
      <c r="A24" s="13" t="s">
        <v>75</v>
      </c>
      <c r="B24" s="38"/>
      <c r="C24" s="38"/>
    </row>
    <row r="25" spans="1:3" x14ac:dyDescent="0.35">
      <c r="A25" s="13" t="s">
        <v>38</v>
      </c>
      <c r="B25" s="38"/>
      <c r="C25" s="38"/>
    </row>
    <row r="26" spans="1:3" x14ac:dyDescent="0.35">
      <c r="A26" s="12" t="s">
        <v>76</v>
      </c>
      <c r="B26" s="38"/>
      <c r="C26" s="38"/>
    </row>
    <row r="27" spans="1:3" x14ac:dyDescent="0.35">
      <c r="A27" s="64" t="s">
        <v>64</v>
      </c>
      <c r="B27" s="64"/>
      <c r="C27" s="64"/>
    </row>
    <row r="28" spans="1:3" ht="14.5" customHeight="1" x14ac:dyDescent="0.35">
      <c r="A28" s="59" t="s">
        <v>37</v>
      </c>
      <c r="B28" s="60"/>
      <c r="C28" s="30"/>
    </row>
    <row r="29" spans="1:3" ht="14.5" customHeight="1" x14ac:dyDescent="0.35">
      <c r="A29" s="61" t="s">
        <v>36</v>
      </c>
      <c r="B29" s="62"/>
      <c r="C29" s="30"/>
    </row>
    <row r="30" spans="1:3" ht="14.5" customHeight="1" x14ac:dyDescent="0.35">
      <c r="A30" s="61" t="s">
        <v>35</v>
      </c>
      <c r="B30" s="62"/>
      <c r="C30" s="31"/>
    </row>
    <row r="31" spans="1:3" ht="14.5" customHeight="1" x14ac:dyDescent="0.35">
      <c r="A31" s="61" t="s">
        <v>13</v>
      </c>
      <c r="B31" s="62"/>
      <c r="C31" s="30"/>
    </row>
    <row r="32" spans="1:3" x14ac:dyDescent="0.35">
      <c r="A32" s="61" t="s">
        <v>14</v>
      </c>
      <c r="B32" s="62"/>
      <c r="C32" s="30"/>
    </row>
    <row r="33" spans="1:3" ht="14.5" customHeight="1" x14ac:dyDescent="0.35">
      <c r="A33" s="61" t="s">
        <v>34</v>
      </c>
      <c r="B33" s="62"/>
      <c r="C33" s="30"/>
    </row>
    <row r="34" spans="1:3" ht="14.5" customHeight="1" x14ac:dyDescent="0.35">
      <c r="A34" s="61" t="s">
        <v>94</v>
      </c>
      <c r="B34" s="62"/>
      <c r="C34" s="32"/>
    </row>
    <row r="35" spans="1:3" x14ac:dyDescent="0.35">
      <c r="A35" s="59" t="s">
        <v>106</v>
      </c>
      <c r="B35" s="60"/>
      <c r="C35" s="33"/>
    </row>
    <row r="36" spans="1:3" x14ac:dyDescent="0.35">
      <c r="A36" s="63" t="s">
        <v>88</v>
      </c>
      <c r="B36" s="63"/>
      <c r="C36" s="63"/>
    </row>
    <row r="37" spans="1:3" x14ac:dyDescent="0.35">
      <c r="A37" s="57" t="s">
        <v>89</v>
      </c>
      <c r="B37" s="57"/>
      <c r="C37" s="11"/>
    </row>
    <row r="38" spans="1:3" x14ac:dyDescent="0.35">
      <c r="A38" s="57" t="s">
        <v>90</v>
      </c>
      <c r="B38" s="57"/>
      <c r="C38" s="11"/>
    </row>
    <row r="39" spans="1:3" x14ac:dyDescent="0.35">
      <c r="A39" s="57" t="s">
        <v>91</v>
      </c>
      <c r="B39" s="57"/>
      <c r="C39" s="11"/>
    </row>
    <row r="40" spans="1:3" x14ac:dyDescent="0.35">
      <c r="A40" s="57" t="s">
        <v>92</v>
      </c>
      <c r="B40" s="57"/>
      <c r="C40" s="11"/>
    </row>
    <row r="41" spans="1:3" x14ac:dyDescent="0.35">
      <c r="A41" s="57" t="s">
        <v>93</v>
      </c>
      <c r="B41" s="57"/>
      <c r="C41" s="11"/>
    </row>
    <row r="42" spans="1:3" x14ac:dyDescent="0.35">
      <c r="A42" s="57" t="s">
        <v>95</v>
      </c>
      <c r="B42" s="57"/>
      <c r="C42" s="11"/>
    </row>
    <row r="43" spans="1:3" x14ac:dyDescent="0.35">
      <c r="A43" s="57" t="s">
        <v>96</v>
      </c>
      <c r="B43" s="57"/>
      <c r="C43" s="11"/>
    </row>
    <row r="44" spans="1:3" x14ac:dyDescent="0.35">
      <c r="A44" s="57" t="s">
        <v>97</v>
      </c>
      <c r="B44" s="57"/>
      <c r="C44" s="11"/>
    </row>
    <row r="45" spans="1:3" x14ac:dyDescent="0.35">
      <c r="A45" s="57" t="s">
        <v>98</v>
      </c>
      <c r="B45" s="57"/>
      <c r="C45" s="11"/>
    </row>
    <row r="46" spans="1:3" x14ac:dyDescent="0.35">
      <c r="A46" s="57" t="s">
        <v>99</v>
      </c>
      <c r="B46" s="57"/>
      <c r="C46" s="11"/>
    </row>
    <row r="47" spans="1:3" x14ac:dyDescent="0.35">
      <c r="A47" s="57" t="s">
        <v>100</v>
      </c>
      <c r="B47" s="57"/>
      <c r="C47" s="11"/>
    </row>
    <row r="48" spans="1:3" x14ac:dyDescent="0.35">
      <c r="A48" s="57" t="s">
        <v>101</v>
      </c>
      <c r="B48" s="57"/>
      <c r="C48" s="11"/>
    </row>
    <row r="49" spans="1:3" x14ac:dyDescent="0.35">
      <c r="A49" s="57" t="s">
        <v>102</v>
      </c>
      <c r="B49" s="57"/>
      <c r="C49" s="11"/>
    </row>
    <row r="50" spans="1:3" x14ac:dyDescent="0.35">
      <c r="A50" s="57" t="s">
        <v>103</v>
      </c>
      <c r="B50" s="57"/>
      <c r="C50" s="11"/>
    </row>
    <row r="51" spans="1:3" x14ac:dyDescent="0.35">
      <c r="A51" s="57" t="s">
        <v>104</v>
      </c>
      <c r="B51" s="57"/>
      <c r="C51" s="11"/>
    </row>
    <row r="52" spans="1:3" x14ac:dyDescent="0.35">
      <c r="A52" s="57" t="s">
        <v>105</v>
      </c>
      <c r="B52" s="57"/>
      <c r="C52" s="11"/>
    </row>
    <row r="53" spans="1:3" x14ac:dyDescent="0.35">
      <c r="A53" s="58"/>
      <c r="B53" s="58"/>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82" zoomScaleNormal="100" workbookViewId="0">
      <selection activeCell="B6" sqref="B6:C6"/>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7" t="s">
        <v>43</v>
      </c>
      <c r="B1" s="67"/>
      <c r="C1" s="67"/>
    </row>
    <row r="2" spans="1:6" x14ac:dyDescent="0.35">
      <c r="A2" s="20" t="s">
        <v>25</v>
      </c>
      <c r="B2" s="75" t="s">
        <v>152</v>
      </c>
      <c r="C2" s="76"/>
    </row>
    <row r="3" spans="1:6" x14ac:dyDescent="0.35">
      <c r="A3" s="21" t="s">
        <v>11</v>
      </c>
      <c r="B3" s="77" t="str">
        <f>'GENERALES NOTA 322'!B2:C2</f>
        <v>15001310500220230028700</v>
      </c>
      <c r="C3" s="77"/>
    </row>
    <row r="4" spans="1:6" x14ac:dyDescent="0.35">
      <c r="A4" s="21" t="s">
        <v>0</v>
      </c>
      <c r="B4" s="77" t="str">
        <f>'GENERALES NOTA 322'!B3:C3</f>
        <v>02 LABORAL CIRCUITO TUNJA</v>
      </c>
      <c r="C4" s="77"/>
    </row>
    <row r="5" spans="1:6" x14ac:dyDescent="0.35">
      <c r="A5" s="21" t="s">
        <v>109</v>
      </c>
      <c r="B5" s="77" t="str">
        <f>'GENERALES NOTA 322'!B4:C4</f>
        <v>COLFONDOS Y OTRO</v>
      </c>
      <c r="C5" s="77"/>
    </row>
    <row r="6" spans="1:6" ht="14.5" customHeight="1" x14ac:dyDescent="0.35">
      <c r="A6" s="21" t="s">
        <v>1</v>
      </c>
      <c r="B6" s="77" t="str">
        <f>'GENERALES NOTA 322'!B5:C5</f>
        <v>ELIANA RUIZ CARDENAS C.C:  30.319.798</v>
      </c>
      <c r="C6" s="77"/>
    </row>
    <row r="7" spans="1:6" x14ac:dyDescent="0.35">
      <c r="A7" s="21" t="s">
        <v>110</v>
      </c>
      <c r="B7" s="77" t="str">
        <f>'GENERALES NOTA 322'!B6:C6</f>
        <v>LLAMADA EN GARANTIA</v>
      </c>
      <c r="C7" s="77"/>
    </row>
    <row r="8" spans="1:6" ht="29" x14ac:dyDescent="0.35">
      <c r="A8" s="21" t="s">
        <v>46</v>
      </c>
      <c r="B8" s="71" t="str">
        <f>'GENERALES NOTA 322'!B15:C15</f>
        <v>NO ES POSIBLE CUANTIFICAR LAS PRETENSIONES DE LA DEMANDA EN ATENCIÓN A LA NATURALEZA DEL PROCESO.</v>
      </c>
      <c r="C8" s="72"/>
    </row>
    <row r="9" spans="1:6" x14ac:dyDescent="0.35">
      <c r="A9" s="78" t="s">
        <v>47</v>
      </c>
      <c r="B9" s="79" t="s">
        <v>48</v>
      </c>
      <c r="C9" s="80"/>
    </row>
    <row r="10" spans="1:6" x14ac:dyDescent="0.35">
      <c r="A10" s="78"/>
      <c r="B10" s="22" t="s">
        <v>49</v>
      </c>
      <c r="C10" s="19">
        <f>'GENERALES NOTA 322'!C17</f>
        <v>0</v>
      </c>
    </row>
    <row r="11" spans="1:6" x14ac:dyDescent="0.35">
      <c r="A11" s="78"/>
      <c r="B11" s="22" t="s">
        <v>50</v>
      </c>
      <c r="C11" s="19">
        <f>'GENERALES NOTA 322'!C18</f>
        <v>0</v>
      </c>
    </row>
    <row r="12" spans="1:6" x14ac:dyDescent="0.35">
      <c r="A12" s="78"/>
      <c r="B12" s="79"/>
      <c r="C12" s="80"/>
    </row>
    <row r="13" spans="1:6" x14ac:dyDescent="0.35">
      <c r="A13" s="78"/>
      <c r="B13" s="22" t="s">
        <v>112</v>
      </c>
      <c r="C13" s="24"/>
    </row>
    <row r="14" spans="1:6" x14ac:dyDescent="0.35">
      <c r="A14" s="78"/>
      <c r="B14" s="22" t="s">
        <v>113</v>
      </c>
      <c r="C14" s="24"/>
      <c r="E14" t="s">
        <v>59</v>
      </c>
      <c r="F14" s="17">
        <v>0.7</v>
      </c>
    </row>
    <row r="15" spans="1:6" x14ac:dyDescent="0.35">
      <c r="A15" s="23" t="s">
        <v>44</v>
      </c>
      <c r="B15" s="75" t="s">
        <v>57</v>
      </c>
      <c r="C15" s="76"/>
    </row>
    <row r="16" spans="1:6" ht="15" customHeight="1" x14ac:dyDescent="0.35">
      <c r="A16" s="21" t="s">
        <v>45</v>
      </c>
      <c r="B16" s="73" t="s">
        <v>151</v>
      </c>
      <c r="C16" s="74"/>
    </row>
    <row r="17" spans="1:3" ht="28.5" customHeight="1" x14ac:dyDescent="0.35">
      <c r="A17" s="14" t="s">
        <v>52</v>
      </c>
      <c r="B17" s="83">
        <f>((C19+C20+C22+C23)-C26)*C25*C27</f>
        <v>0</v>
      </c>
      <c r="C17" s="83"/>
    </row>
    <row r="18" spans="1:3" x14ac:dyDescent="0.35">
      <c r="A18" s="23" t="s">
        <v>53</v>
      </c>
      <c r="B18" s="81" t="s">
        <v>48</v>
      </c>
      <c r="C18" s="82"/>
    </row>
    <row r="19" spans="1:3" x14ac:dyDescent="0.35">
      <c r="A19" s="89"/>
      <c r="B19" s="22" t="s">
        <v>49</v>
      </c>
      <c r="C19" s="19">
        <v>0</v>
      </c>
    </row>
    <row r="20" spans="1:3" x14ac:dyDescent="0.35">
      <c r="A20" s="90"/>
      <c r="B20" s="22" t="s">
        <v>50</v>
      </c>
      <c r="C20" s="19">
        <v>0</v>
      </c>
    </row>
    <row r="21" spans="1:3" x14ac:dyDescent="0.35">
      <c r="A21" s="90"/>
      <c r="B21" s="79" t="s">
        <v>51</v>
      </c>
      <c r="C21" s="80"/>
    </row>
    <row r="22" spans="1:3" x14ac:dyDescent="0.35">
      <c r="A22" s="90"/>
      <c r="B22" s="22" t="s">
        <v>112</v>
      </c>
      <c r="C22" s="19">
        <v>0</v>
      </c>
    </row>
    <row r="23" spans="1:3" ht="29" x14ac:dyDescent="0.35">
      <c r="A23" s="90"/>
      <c r="B23" s="22" t="s">
        <v>114</v>
      </c>
      <c r="C23" s="19">
        <v>0</v>
      </c>
    </row>
    <row r="24" spans="1:3" x14ac:dyDescent="0.35">
      <c r="A24" s="90"/>
      <c r="B24" s="79" t="s">
        <v>115</v>
      </c>
      <c r="C24" s="80"/>
    </row>
    <row r="25" spans="1:3" x14ac:dyDescent="0.35">
      <c r="A25" s="25"/>
      <c r="B25" s="22" t="s">
        <v>127</v>
      </c>
      <c r="C25" s="36">
        <v>0</v>
      </c>
    </row>
    <row r="26" spans="1:3" x14ac:dyDescent="0.35">
      <c r="A26" s="26"/>
      <c r="B26" s="22" t="s">
        <v>116</v>
      </c>
      <c r="C26" s="27">
        <v>0</v>
      </c>
    </row>
    <row r="27" spans="1:3" x14ac:dyDescent="0.35">
      <c r="A27" s="26"/>
      <c r="B27" s="22" t="s">
        <v>136</v>
      </c>
      <c r="C27" s="36">
        <v>0</v>
      </c>
    </row>
    <row r="28" spans="1:3" x14ac:dyDescent="0.35">
      <c r="A28" s="18" t="s">
        <v>107</v>
      </c>
      <c r="B28" s="83">
        <f>IFERROR(B17*(VLOOKUP(B15,Hoja2!$G$1:$H$6,2,0)),16666)</f>
        <v>16666</v>
      </c>
      <c r="C28" s="83"/>
    </row>
    <row r="29" spans="1:3" ht="29" x14ac:dyDescent="0.35">
      <c r="A29" s="21" t="s">
        <v>54</v>
      </c>
      <c r="B29" s="84" t="s">
        <v>150</v>
      </c>
      <c r="C29" s="85"/>
    </row>
    <row r="30" spans="1:3" ht="29" x14ac:dyDescent="0.35">
      <c r="A30" s="21" t="s">
        <v>55</v>
      </c>
      <c r="B30" s="86" t="s">
        <v>149</v>
      </c>
      <c r="C30" s="87"/>
    </row>
    <row r="31" spans="1:3" ht="18.5" x14ac:dyDescent="0.35">
      <c r="A31" s="28" t="s">
        <v>117</v>
      </c>
      <c r="B31" s="28"/>
      <c r="C31" s="28"/>
    </row>
    <row r="32" spans="1:3" x14ac:dyDescent="0.35">
      <c r="A32" s="29" t="s">
        <v>118</v>
      </c>
      <c r="B32" s="88"/>
      <c r="C32" s="88"/>
    </row>
    <row r="33" spans="1:3" x14ac:dyDescent="0.35">
      <c r="A33" s="29" t="s">
        <v>119</v>
      </c>
      <c r="B33" s="88"/>
      <c r="C33" s="88"/>
    </row>
    <row r="34" spans="1:3" x14ac:dyDescent="0.35">
      <c r="A34" s="26"/>
      <c r="B34" s="26"/>
      <c r="C34" s="26"/>
    </row>
    <row r="35" spans="1:3" x14ac:dyDescent="0.35">
      <c r="A35" s="26"/>
      <c r="B35" s="26"/>
      <c r="C35" s="26"/>
    </row>
    <row r="36" spans="1:3" x14ac:dyDescent="0.35">
      <c r="A36" s="26"/>
      <c r="B36" s="26"/>
      <c r="C36" s="26"/>
    </row>
    <row r="37" spans="1:3" x14ac:dyDescent="0.3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7" t="s">
        <v>56</v>
      </c>
      <c r="B1" s="67"/>
      <c r="C1" s="67"/>
    </row>
    <row r="2" spans="1:3" ht="17.149999999999999" customHeight="1" x14ac:dyDescent="0.35">
      <c r="A2" s="13" t="s">
        <v>25</v>
      </c>
      <c r="B2" s="68" t="str">
        <f>'[2]AUTOS NOTA 321'!B2:C2</f>
        <v xml:space="preserve">SINIESTRO   LEGIS </v>
      </c>
      <c r="C2" s="69"/>
    </row>
    <row r="3" spans="1:3" ht="16" customHeight="1" x14ac:dyDescent="0.35">
      <c r="A3" s="5" t="s">
        <v>11</v>
      </c>
      <c r="B3" s="38" t="str">
        <f>'GENERALES NOTA 322'!B2:C2</f>
        <v>15001310500220230028700</v>
      </c>
      <c r="C3" s="38"/>
    </row>
    <row r="4" spans="1:3" x14ac:dyDescent="0.35">
      <c r="A4" s="5" t="s">
        <v>0</v>
      </c>
      <c r="B4" s="38" t="str">
        <f>'GENERALES NOTA 322'!B3:C3</f>
        <v>02 LABORAL CIRCUITO TUNJA</v>
      </c>
      <c r="C4" s="38"/>
    </row>
    <row r="5" spans="1:3" ht="29.15" customHeight="1" x14ac:dyDescent="0.35">
      <c r="A5" s="5" t="s">
        <v>109</v>
      </c>
      <c r="B5" s="38" t="str">
        <f>'GENERALES NOTA 322'!B4:C4</f>
        <v>COLFONDOS Y OTRO</v>
      </c>
      <c r="C5" s="38"/>
    </row>
    <row r="6" spans="1:3" x14ac:dyDescent="0.35">
      <c r="A6" s="5" t="s">
        <v>1</v>
      </c>
      <c r="B6" s="38" t="str">
        <f>'GENERALES NOTA 322'!B5:C5</f>
        <v>ELIANA RUIZ CARDENAS C.C:  30.319.798</v>
      </c>
      <c r="C6" s="38"/>
    </row>
    <row r="7" spans="1:3" ht="43.5" customHeight="1" x14ac:dyDescent="0.35">
      <c r="A7" s="5" t="s">
        <v>110</v>
      </c>
      <c r="B7" s="38" t="str">
        <f>'GENERALES NOTA 322'!B6:C6</f>
        <v>LLAMADA EN GARANTIA</v>
      </c>
      <c r="C7" s="38"/>
    </row>
    <row r="8" spans="1:3" x14ac:dyDescent="0.35">
      <c r="A8" s="5" t="s">
        <v>121</v>
      </c>
      <c r="B8" s="38"/>
      <c r="C8" s="38"/>
    </row>
    <row r="9" spans="1:3" x14ac:dyDescent="0.35">
      <c r="A9" s="15" t="s">
        <v>53</v>
      </c>
      <c r="B9" s="91"/>
      <c r="C9" s="91"/>
    </row>
    <row r="10" spans="1:3" x14ac:dyDescent="0.35">
      <c r="A10" s="15" t="s">
        <v>122</v>
      </c>
      <c r="B10" s="38"/>
      <c r="C10" s="38"/>
    </row>
    <row r="11" spans="1:3" ht="29" x14ac:dyDescent="0.35">
      <c r="A11" s="15" t="s">
        <v>123</v>
      </c>
      <c r="B11" s="92"/>
      <c r="C11" s="58"/>
    </row>
    <row r="12" spans="1:3" ht="58" x14ac:dyDescent="0.35">
      <c r="A12" s="5" t="s">
        <v>65</v>
      </c>
      <c r="B12" s="38"/>
      <c r="C12" s="38"/>
    </row>
    <row r="13" spans="1:3" ht="58" x14ac:dyDescent="0.35">
      <c r="A13" s="5" t="s">
        <v>66</v>
      </c>
      <c r="B13" s="38"/>
      <c r="C13" s="38"/>
    </row>
    <row r="14" spans="1:3" x14ac:dyDescent="0.35">
      <c r="A14" s="5" t="s">
        <v>67</v>
      </c>
      <c r="B14" s="11"/>
      <c r="C14" s="11"/>
    </row>
    <row r="15" spans="1:3" x14ac:dyDescent="0.35">
      <c r="A15" s="15" t="s">
        <v>124</v>
      </c>
      <c r="B15" s="38"/>
      <c r="C15" s="38"/>
    </row>
    <row r="16" spans="1:3" x14ac:dyDescent="0.35">
      <c r="A16" s="11" t="s">
        <v>125</v>
      </c>
      <c r="B16" s="58"/>
      <c r="C16" s="58"/>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128</v>
      </c>
      <c r="H1" s="4">
        <v>0.7</v>
      </c>
      <c r="I1" t="s">
        <v>12</v>
      </c>
      <c r="J1" t="s">
        <v>82</v>
      </c>
      <c r="L1" t="s">
        <v>134</v>
      </c>
    </row>
    <row r="2" spans="1:12" x14ac:dyDescent="0.35">
      <c r="A2" t="s">
        <v>68</v>
      </c>
      <c r="B2" t="s">
        <v>33</v>
      </c>
      <c r="C2" t="s">
        <v>72</v>
      </c>
      <c r="D2" s="2" t="s">
        <v>62</v>
      </c>
      <c r="E2" s="1" t="s">
        <v>19</v>
      </c>
      <c r="F2" s="2" t="s">
        <v>57</v>
      </c>
      <c r="G2" s="2" t="s">
        <v>129</v>
      </c>
      <c r="H2" s="4">
        <v>0.25</v>
      </c>
      <c r="I2" t="s">
        <v>78</v>
      </c>
      <c r="J2" t="s">
        <v>83</v>
      </c>
      <c r="L2" t="s">
        <v>111</v>
      </c>
    </row>
    <row r="3" spans="1:12" x14ac:dyDescent="0.35">
      <c r="A3" t="s">
        <v>69</v>
      </c>
      <c r="C3" t="s">
        <v>73</v>
      </c>
      <c r="D3" s="2" t="s">
        <v>63</v>
      </c>
      <c r="E3" s="1" t="s">
        <v>20</v>
      </c>
      <c r="F3" s="2" t="s">
        <v>58</v>
      </c>
      <c r="G3" s="2" t="s">
        <v>130</v>
      </c>
      <c r="H3" s="4">
        <v>0.55000000000000004</v>
      </c>
      <c r="I3" t="s">
        <v>79</v>
      </c>
      <c r="J3" t="s">
        <v>84</v>
      </c>
    </row>
    <row r="4" spans="1:12" x14ac:dyDescent="0.35">
      <c r="A4" t="s">
        <v>70</v>
      </c>
      <c r="C4" t="s">
        <v>74</v>
      </c>
      <c r="E4" s="1" t="s">
        <v>21</v>
      </c>
      <c r="G4" s="2" t="s">
        <v>131</v>
      </c>
      <c r="H4" s="4">
        <v>0.15</v>
      </c>
      <c r="I4" t="s">
        <v>80</v>
      </c>
      <c r="J4" t="s">
        <v>85</v>
      </c>
    </row>
    <row r="5" spans="1:12" x14ac:dyDescent="0.35">
      <c r="A5" t="s">
        <v>71</v>
      </c>
      <c r="E5" s="1" t="s">
        <v>17</v>
      </c>
      <c r="G5" s="2" t="s">
        <v>132</v>
      </c>
      <c r="H5" s="4">
        <v>0.7</v>
      </c>
      <c r="I5" t="s">
        <v>81</v>
      </c>
      <c r="J5" t="s">
        <v>86</v>
      </c>
    </row>
    <row r="6" spans="1:12" x14ac:dyDescent="0.35">
      <c r="E6" s="1" t="s">
        <v>18</v>
      </c>
      <c r="G6" s="2" t="s">
        <v>133</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José Luis Pacheco A</cp:lastModifiedBy>
  <dcterms:created xsi:type="dcterms:W3CDTF">2020-12-07T14:41:17Z</dcterms:created>
  <dcterms:modified xsi:type="dcterms:W3CDTF">2025-01-25T17:40:48Z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