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C:\Users\angie\Downloads\"/>
    </mc:Choice>
  </mc:AlternateContent>
  <xr:revisionPtr revIDLastSave="0" documentId="8_{464DB2E1-785E-4C7C-B83D-C9B4FAA273D6}" xr6:coauthVersionLast="47" xr6:coauthVersionMax="47" xr10:uidLastSave="{00000000-0000-0000-0000-000000000000}"/>
  <bookViews>
    <workbookView xWindow="-28920" yWindow="3090" windowWidth="29040" windowHeight="15720" xr2:uid="{00000000-000D-0000-FFFF-FFFF00000000}"/>
  </bookViews>
  <sheets>
    <sheet name="GENERALES NOTA 322" sheetId="5" r:id="rId1"/>
    <sheet name="GENERALES NOTA 321" sheetId="10" r:id="rId2"/>
    <sheet name="GENERALES  NOTA 324 -478" sheetId="11" r:id="rId3"/>
    <sheet name="GENERALES NOTA 325" sheetId="14" r:id="rId4"/>
    <sheet name="CONCEPTO DE CONCILIACIÓN 330 " sheetId="17" r:id="rId5"/>
    <sheet name="CAMBIO DE CONTINGENCIA 423" sheetId="18" r:id="rId6"/>
    <sheet name="Hoja1" sheetId="15" state="hidden" r:id="rId7"/>
    <sheet name="Hoja2" sheetId="6" state="hidden" r:id="rId8"/>
  </sheets>
  <externalReferences>
    <externalReference r:id="rId9"/>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18" l="1"/>
  <c r="B2" i="17"/>
  <c r="B2" i="14"/>
  <c r="B16" i="18"/>
  <c r="B27" i="18" s="1"/>
  <c r="B8" i="18"/>
  <c r="H20" i="17"/>
  <c r="H22" i="17" s="1"/>
  <c r="H24" i="17" s="1"/>
  <c r="G20" i="17"/>
  <c r="G22" i="17" s="1"/>
  <c r="G24" i="17" s="1"/>
  <c r="F20" i="17"/>
  <c r="F22" i="17" s="1"/>
  <c r="F24" i="17" s="1"/>
  <c r="E20" i="17"/>
  <c r="E22" i="17" s="1"/>
  <c r="E24" i="17" s="1"/>
  <c r="D20" i="17"/>
  <c r="D22" i="17" s="1"/>
  <c r="D24" i="17" s="1"/>
  <c r="H19" i="17"/>
  <c r="H21" i="17" s="1"/>
  <c r="H23" i="17" s="1"/>
  <c r="G19" i="17"/>
  <c r="G21" i="17" s="1"/>
  <c r="G23" i="17" s="1"/>
  <c r="F19" i="17"/>
  <c r="F21" i="17" s="1"/>
  <c r="F23" i="17" s="1"/>
  <c r="E19" i="17"/>
  <c r="E21" i="17" s="1"/>
  <c r="E23" i="17" s="1"/>
  <c r="D19" i="17"/>
  <c r="D21" i="17" s="1"/>
  <c r="D23" i="17" s="1"/>
  <c r="B7" i="11"/>
  <c r="B2" i="11"/>
  <c r="D34" i="5"/>
  <c r="D35" i="5"/>
  <c r="B8" i="17"/>
  <c r="B7" i="18"/>
  <c r="B6" i="18"/>
  <c r="B5" i="18"/>
  <c r="B4" i="18"/>
  <c r="B3" i="18"/>
  <c r="B7" i="17"/>
  <c r="B6" i="17"/>
  <c r="B5" i="17"/>
  <c r="B4" i="17"/>
  <c r="B3" i="17"/>
  <c r="B17" i="11"/>
  <c r="C11" i="11"/>
  <c r="C10" i="11"/>
  <c r="B7" i="10"/>
  <c r="B7" i="14"/>
  <c r="B6" i="14"/>
  <c r="B5" i="14"/>
  <c r="B4" i="14"/>
  <c r="B3" i="14"/>
  <c r="B15" i="5"/>
  <c r="B8" i="11" s="1"/>
  <c r="B4" i="10"/>
  <c r="B4" i="11" s="1"/>
  <c r="B5" i="10"/>
  <c r="B5" i="11" s="1"/>
  <c r="B6" i="10"/>
  <c r="B6" i="11" s="1"/>
  <c r="B3" i="10"/>
  <c r="B3" i="11" s="1"/>
  <c r="B28" i="11" l="1"/>
  <c r="B9" i="17"/>
</calcChain>
</file>

<file path=xl/sharedStrings.xml><?xml version="1.0" encoding="utf-8"?>
<sst xmlns="http://schemas.openxmlformats.org/spreadsheetml/2006/main" count="269" uniqueCount="191">
  <si>
    <t>SOLICITUD DE ANTECEDENTES -ABOGADO EXTERNO-</t>
  </si>
  <si>
    <t>RADICADO(23 DIGITOS)</t>
  </si>
  <si>
    <t>JUZGADO</t>
  </si>
  <si>
    <t>DEMANDADO</t>
  </si>
  <si>
    <t xml:space="preserve">DEMANDANTE </t>
  </si>
  <si>
    <t>TIPO DE VINCULACION COMPAÑÍA</t>
  </si>
  <si>
    <t>LLAMADA EN GARANTIA</t>
  </si>
  <si>
    <t>NOMBRE DE LESIONADO O MUERTO (S)</t>
  </si>
  <si>
    <t>FECHA DE LOS HECHOS</t>
  </si>
  <si>
    <t>FECHA DE SOLICITUD AUDIENCIA PREJUDICIAL</t>
  </si>
  <si>
    <t>FECHA DE AUDIENCIA PREJUDICIAL</t>
  </si>
  <si>
    <t>AMPARO A AFECTAR</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</si>
  <si>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</si>
  <si>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</si>
  <si>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PERJUICIOS RECLAMADOS  (EN PESOS NO EN SMMLV)</t>
  </si>
  <si>
    <t>Patrimoniales</t>
  </si>
  <si>
    <t>Lucro Cesante</t>
  </si>
  <si>
    <t>Daño Emergente</t>
  </si>
  <si>
    <t>Extrapatrimoniales</t>
  </si>
  <si>
    <t>DAÑOS MATERIALES</t>
  </si>
  <si>
    <t>ASEGURADO</t>
  </si>
  <si>
    <t>NIT ASEGURADO</t>
  </si>
  <si>
    <t xml:space="preserve">NO. PÓLIZA VINCULADA (LAS QUE SE NECESITE SOLICITAR). </t>
  </si>
  <si>
    <t>FECHA DE ASIGNACIÓN</t>
  </si>
  <si>
    <t>FECHA DE NOTIFICACIÓN</t>
  </si>
  <si>
    <t xml:space="preserve">FECHA DE CONTESTACION </t>
  </si>
  <si>
    <t>REMISION DE ANTECEDENTES - ABOGADO INTERNO-</t>
  </si>
  <si>
    <t>SINIESTRO - APLICATIVO</t>
  </si>
  <si>
    <t>SINIESTRO   APL</t>
  </si>
  <si>
    <t>Radicado(23 digitos)</t>
  </si>
  <si>
    <t>Juzgado</t>
  </si>
  <si>
    <t>Demandado</t>
  </si>
  <si>
    <t xml:space="preserve">Demandante </t>
  </si>
  <si>
    <t>Tipo de vinculacion compañía</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</si>
  <si>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</si>
  <si>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</si>
  <si>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</si>
  <si>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</si>
  <si>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</si>
  <si>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</si>
  <si>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</si>
  <si>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</si>
  <si>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</si>
  <si>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</si>
  <si>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</si>
  <si>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</si>
  <si>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</si>
  <si>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</si>
  <si>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</si>
  <si>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</si>
  <si>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</si>
  <si>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</si>
  <si>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</si>
  <si>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</si>
  <si>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VISTO BUENO OUTSOUCING</t>
  </si>
  <si>
    <t xml:space="preserve">CONTINGENCIA </t>
  </si>
  <si>
    <t>COMENTARIOS CLASIFICACIÓN Y VALOR CONTINGENCIA</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</si>
  <si>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</si>
  <si>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</si>
  <si>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</si>
  <si>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</si>
  <si>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</si>
  <si>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</si>
  <si>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</si>
  <si>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</si>
  <si>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</si>
  <si>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</si>
  <si>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</si>
  <si>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</si>
  <si>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</si>
  <si>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</si>
  <si>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</si>
  <si>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</si>
  <si>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</si>
  <si>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</si>
  <si>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</si>
  <si>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</si>
  <si>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Valor de las pretensiones totales de la demanda (en pesos no en SMMLV)</t>
  </si>
  <si>
    <t>Perjuicios reclamados  (en pesos no en SMMLV)</t>
  </si>
  <si>
    <t>Daño moral</t>
  </si>
  <si>
    <t>Daño a la salud</t>
  </si>
  <si>
    <t>PROBABLE</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</si>
  <si>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</si>
  <si>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</si>
  <si>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</si>
  <si>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</si>
  <si>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</si>
  <si>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</si>
  <si>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</si>
  <si>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</si>
  <si>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</si>
  <si>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</si>
  <si>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</si>
  <si>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Defensa de la Aseguradora: (Enumerar y enunciar las excepciones propuestas demanda y/o llamamiento )</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</si>
  <si>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</si>
  <si>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</si>
  <si>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</si>
  <si>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</si>
  <si>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</si>
  <si>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</si>
  <si>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NO</t>
  </si>
  <si>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</si>
  <si>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</si>
  <si>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</si>
  <si>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</si>
  <si>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pruabas;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</si>
  <si>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</si>
  <si>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</si>
  <si>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</si>
  <si>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</si>
  <si>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</si>
  <si>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</si>
  <si>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</si>
  <si>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</si>
  <si>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</si>
  <si>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</si>
  <si>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</si>
  <si>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</si>
  <si>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</si>
  <si>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INFORME ABOGADO INTERNO</t>
  </si>
  <si>
    <t>CONTINGENCIA</t>
  </si>
  <si>
    <t>RESERVA 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</si>
  <si>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</si>
  <si>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</si>
  <si>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</si>
  <si>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</si>
  <si>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</si>
  <si>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CONCEPTO DE CONCILIACIÓN 330 </t>
  </si>
  <si>
    <t xml:space="preserve">SUMA SOLICITADA </t>
  </si>
  <si>
    <t>COMENTARIOS ABOGADO EXTERNO</t>
  </si>
  <si>
    <t>AUTORIZACIÓN COMPAÑÍA SUMA</t>
  </si>
  <si>
    <t xml:space="preserve">AUTORIZACIÓN COMPAÑÍA COMENTARIOS </t>
  </si>
  <si>
    <t>CAMBIO CONTINGENCIA PJ</t>
  </si>
  <si>
    <t xml:space="preserve">CONTINGENCIA ACTUAL </t>
  </si>
  <si>
    <t xml:space="preserve">CAMBIO DE CONTINGENCIA </t>
  </si>
  <si>
    <t xml:space="preserve">COMENTARIOS CAMBIO DE CONTINGENCIA </t>
  </si>
  <si>
    <t xml:space="preserve">ACTUALIZACION DE CONTINGENCIA  </t>
  </si>
  <si>
    <t>COMENTARIO Y MOTIVO DE ACTUALIZACIÓN DE CONTINGENCIA</t>
  </si>
  <si>
    <t xml:space="preserve">SI </t>
  </si>
  <si>
    <t>SI</t>
  </si>
  <si>
    <t>PROBABLE GENERALES</t>
  </si>
  <si>
    <t xml:space="preserve">Situcion Laboral </t>
  </si>
  <si>
    <t>Acompañante motorista</t>
  </si>
  <si>
    <t xml:space="preserve">PROBABLE </t>
  </si>
  <si>
    <t>OCURRENCIA</t>
  </si>
  <si>
    <t>CEDIDO</t>
  </si>
  <si>
    <t>FACULTATIVO</t>
  </si>
  <si>
    <t xml:space="preserve">Objetado por la Compañía </t>
  </si>
  <si>
    <t>EVENTUAL GENERALES</t>
  </si>
  <si>
    <t xml:space="preserve">Ocupado-trabajador cuenta ajena </t>
  </si>
  <si>
    <t xml:space="preserve">Ciclista </t>
  </si>
  <si>
    <t>DEMANDA DIRECTA</t>
  </si>
  <si>
    <t xml:space="preserve">EVENTUAL </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</si>
  <si>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</si>
  <si>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</si>
  <si>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</si>
  <si>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</si>
  <si>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</si>
  <si>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</si>
  <si>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</si>
  <si>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</si>
  <si>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</si>
  <si>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</si>
  <si>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</si>
  <si>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</si>
  <si>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</si>
  <si>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</si>
  <si>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</si>
  <si>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</si>
  <si>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</si>
  <si>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</si>
  <si>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</si>
  <si>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</si>
  <si>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</si>
  <si>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</si>
  <si>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</si>
  <si>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</si>
  <si>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DAVITA S.A.S., UNIDOSSIS S.A.S., PROVIDA FARMACÉUTICA S.A.S., INSTITUTO NACIONAL DE VIGILANCIA DE MEDICAMENTOS Y ALIMENTOS - INVIMA, COOSALUD EPS S.A., HOSPITAL UNIVERSITARIO DEL VALLE EVARISTO GARCÍA E.S.E. y el DEPARTAMENTO DEL VALLE DEL CAUCA - SECRETARÍA DE SALUD DEL VALLE DEL CAUCA</t>
  </si>
  <si>
    <t>JUZGADO SEXTO ADMINISTRATIVO ORAL DEL CIRCUITO DE BOGOTÁ</t>
  </si>
  <si>
    <t>11001334306620200013400</t>
  </si>
  <si>
    <t>CARMEN ELISA ZAMORA LUGO</t>
  </si>
  <si>
    <t>LUIS EMILIO CORCINO (COMPAÑERO PERMANENTE); JULIO CESAR CORCINO ZAMORA (HIJO); LUIS FERNANDO MINA ZAMORA (HIJO); LUISA FERNANDA ZAMORA LUGO (HIJA); ROOSEVELT BERNAL (YERNO); JAVIER ADOLFO ZAMORA LUGO (HERMANO); VÍCTOR JESÚS LUGO (HERMANO); LADYS VIÁFARA (HERMANA); HAROLD ZAMORA VIVEROS (HERMANO); LUISA FERNANDA MINA MOSQUERA (NIETA); JEAN PIERRE MINA MOSQUERA (NIETO); CRISTIAN ANDRÉS MINA MOSQUERA (NIETO); JOSELYN ANDREA BERNAL ZAMORA (NIETA); MARLY ALEJANDRA LUGO MARTÍNEZ (SOBRINA); JORGE ENRIQUE VIVEROS ZAMORA (SOBRINO); SILVANA VIVEROS ZAMORA (SOBRINA); ANDREA STEPHANIA LUGO MARTÍNEZ (SOBRINA).</t>
  </si>
  <si>
    <t>23 DE ENERO DE 2018</t>
  </si>
  <si>
    <t>22 DE ENERO DE 2020</t>
  </si>
  <si>
    <t>30 DE SEPTIEMBRE DE 2020</t>
  </si>
  <si>
    <t>HOSPITAL UNIVERSITARIO DEL VALLE EVARISTO GARCÍA E.S.E.</t>
  </si>
  <si>
    <t>10 DE DICIEMBRE DE 2024</t>
  </si>
  <si>
    <t>27 DE NOVIEMBRE DE 2024</t>
  </si>
  <si>
    <t>14 DE ENERO DE 2025</t>
  </si>
  <si>
    <t>PREDIOS, LABORES Y OPERACIONES</t>
  </si>
  <si>
    <t>La señora Carmen Elisa Zamora Lugo contaba con 59 años de edad para la fecha de los hechos y era paciente diagnosticada con INSUFICIENCIA RENAL CRÓNICA, motivo por el cual se encontraba en tratamiento dialítico en centro especializado.
En el mes de noviembre de 2017 a la señora Zamora Luego se le intaló quirúrgicamente una fístula nativa con prótesis en remplazo del catéter subclavio para continuar con el tratamiento dialítico.
El 14 de diciembre de 2017, la señora Zamora Lugo ingresó a la CLÍNICA ESENSA debido a la exposición de tejifo blando del antebrazo en razón a la dehiscencia en la zona intervenida en su antebrazo por cirugía vascular por filtración de injerto endovascular para diálisis.
El 18 de diciembre de 2017, DAVITA S.A.S. propietaria de la CLÍNICA ESENSA recibió resultados positivos de cultivos realñizados apra verificar la presencia de la bacteria Ralstonia Picketti; Por lo anterior el 4 de enero de 2018 el Grupo Funcional de Inspección, Vigilancia y Control de la Secretaría de Salud del Valle del Cauca expidió el Acta 001-040/2018-01, mediante la cual se adoptó medida sanitaria de seguridad
consistente en la clausura temporal parcial de la sede sur de la clínica Davita de Cali, el cierre de la sede sur de la IPS se realizó hasta el 7 de enero de 2018, sin que se decretara la misma medida en la sede norte.
Durante su internación en la CLÍNICA DAVITA, a la señora Zamora Lugo se le realizó un hemocultivo, así como un retiro de apósitos y lavado de herida, posterior a los cuales fue dada de alta el 2 de enero de 2018.
El 12 de enero de 2018 la señora Zamora Lugo ingrgesó a la CLÍNICA NUESTRA SEÑORA DE LOS REMEDIOS para consulta por cuanto presentaba disfunción en la fistula arteriovenosa con infección por absceso, según historia clínica de ese día tenía hemocultivos positivos para Proteus Mirabilis; Ese mismo día, la paciente ingresó al HOSPITAL UNIVERSITARIO DEL VALLE, donde padeció de fuertes convulsiones.
El 18 de enero de 2018 la paciente fue remitida a la UCI de la CLÍNICA ESENSA dado su complicado estado de salud, presentaba sepsis en tejidos blandos en antebrazo izquierdo con edema y secreción purulenta además de necrosis húmeda de tejidos blandos donde se encuentra fistula arteriovenosa, emergencia Hipertensiva y Encefalopatía Urémica, institución en la que falleció el 23 de enero de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</si>
</sst>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 #,##0_-;\-&quot;$&quot;\ * #,##0_-;_-&quot;$&quot;\ * &quot;-&quot;_-;_-@_-"/>
    <numFmt numFmtId="44" formatCode="_-&quot;$&quot;\ * #,##0.00_-;\-&quot;$&quot;\ * #,##0.00_-;_-&quot;$&quot;\ * &quot;-&quot;??_-;_-@_-"/>
    <numFmt numFmtId="164" formatCode="_-&quot;$&quot;\ * #,##0_-;\-&quot;$&quot;\ * #,##0_-;_-&quot;$&quot;\ * &quot;-&quot;??_-;_-@_-"/>
    <numFmt numFmtId="165" formatCode="&quot;$&quot;\ #,##0"/>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b/>
      <sz val="20"/>
      <color theme="0"/>
      <name val="Calibri"/>
      <family val="2"/>
      <scheme val="minor"/>
    </font>
    <font>
      <b/>
      <sz val="10"/>
      <color theme="0"/>
      <name val="Century Gothic"/>
      <family val="2"/>
    </font>
    <font>
      <sz val="10"/>
      <color theme="1"/>
      <name val="Century Gothic"/>
      <family val="2"/>
    </font>
    <font>
      <b/>
      <sz val="10"/>
      <color theme="1"/>
      <name val="Century Gothic"/>
      <family val="2"/>
    </font>
    <font>
      <sz val="1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107">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0" fontId="2" fillId="0" borderId="2" xfId="0" applyFont="1" applyBorder="1" applyAlignment="1">
      <alignment horizontal="justify" vertical="top"/>
    </xf>
    <xf numFmtId="0" fontId="8" fillId="8" borderId="9"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xf>
    <xf numFmtId="0" fontId="9" fillId="0" borderId="1" xfId="0" applyFont="1" applyBorder="1" applyAlignment="1">
      <alignment horizontal="left" vertical="center"/>
    </xf>
    <xf numFmtId="0" fontId="0" fillId="0" borderId="9" xfId="0" applyBorder="1" applyAlignment="1" applyProtection="1">
      <alignment horizontal="justify" vertical="top"/>
      <protection locked="0"/>
    </xf>
    <xf numFmtId="9" fontId="0" fillId="0" borderId="9" xfId="2" applyFont="1" applyBorder="1" applyAlignment="1" applyProtection="1">
      <alignment horizontal="center" vertical="top"/>
      <protection locked="0"/>
    </xf>
    <xf numFmtId="0" fontId="5" fillId="2" borderId="1" xfId="0" applyFont="1" applyFill="1" applyBorder="1" applyAlignment="1">
      <alignment horizontal="justify" vertical="top"/>
    </xf>
    <xf numFmtId="0" fontId="4" fillId="2" borderId="1" xfId="0" applyFont="1" applyFill="1" applyBorder="1" applyAlignment="1">
      <alignment horizontal="justify" vertical="center"/>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0" fontId="0" fillId="0" borderId="2" xfId="0" applyBorder="1" applyAlignment="1">
      <alignment horizontal="center" vertical="top"/>
    </xf>
    <xf numFmtId="0" fontId="0" fillId="0" borderId="3" xfId="0" applyBorder="1" applyAlignment="1">
      <alignment horizontal="center"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7" fillId="2" borderId="0" xfId="0" applyFont="1" applyFill="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7" fillId="2" borderId="4" xfId="0" applyFont="1" applyFill="1" applyBorder="1" applyAlignment="1">
      <alignment horizontal="center" vertical="top"/>
    </xf>
    <xf numFmtId="0" fontId="2" fillId="0" borderId="2" xfId="0" applyFont="1" applyBorder="1" applyAlignment="1">
      <alignment horizontal="center" vertical="top"/>
    </xf>
    <xf numFmtId="0" fontId="0" fillId="0" borderId="11" xfId="0" applyBorder="1" applyAlignment="1">
      <alignment horizontal="center" vertical="top"/>
    </xf>
    <xf numFmtId="42" fontId="0" fillId="5" borderId="0" xfId="1" applyFont="1" applyFill="1" applyBorder="1" applyAlignment="1">
      <alignment horizontal="center" vertical="top"/>
    </xf>
    <xf numFmtId="0" fontId="0" fillId="0" borderId="1" xfId="0"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0" fillId="0" borderId="11" xfId="0" applyBorder="1" applyAlignment="1" applyProtection="1">
      <alignment horizontal="justify" vertical="top"/>
      <protection locked="0"/>
    </xf>
    <xf numFmtId="0" fontId="7" fillId="2" borderId="11" xfId="0" applyFont="1" applyFill="1" applyBorder="1" applyAlignment="1" applyProtection="1">
      <alignment horizontal="center" vertical="top"/>
      <protection locked="0"/>
    </xf>
    <xf numFmtId="0" fontId="11"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7" borderId="5" xfId="0" applyFill="1" applyBorder="1" applyAlignment="1" applyProtection="1">
      <alignment horizontal="left" vertical="top" wrapText="1"/>
      <protection locked="0"/>
    </xf>
    <xf numFmtId="0" fontId="0" fillId="7"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2" fillId="0" borderId="1" xfId="0" applyFont="1" applyBorder="1" applyAlignment="1" applyProtection="1">
      <alignment horizontal="justify" vertical="top"/>
      <protection locked="0"/>
    </xf>
    <xf numFmtId="164" fontId="0" fillId="5" borderId="1" xfId="3" applyNumberFormat="1" applyFont="1" applyFill="1" applyBorder="1" applyAlignment="1">
      <alignment horizontal="justify" vertical="top"/>
    </xf>
    <xf numFmtId="0" fontId="0" fillId="0" borderId="1" xfId="0" applyBorder="1" applyAlignment="1">
      <alignment horizontal="center" vertical="top" wrapText="1"/>
    </xf>
    <xf numFmtId="0" fontId="3" fillId="2" borderId="4" xfId="0" applyFont="1" applyFill="1" applyBorder="1" applyAlignment="1">
      <alignment horizontal="center" vertical="top"/>
    </xf>
    <xf numFmtId="165" fontId="0" fillId="5" borderId="1" xfId="1" applyNumberFormat="1" applyFont="1" applyFill="1" applyBorder="1" applyAlignment="1">
      <alignment horizontal="justify" vertical="top"/>
    </xf>
    <xf numFmtId="165" fontId="0" fillId="5" borderId="1" xfId="3" applyNumberFormat="1" applyFont="1" applyFill="1" applyBorder="1" applyAlignment="1">
      <alignment horizontal="center"/>
    </xf>
    <xf numFmtId="0" fontId="0" fillId="5" borderId="1" xfId="0" applyFill="1" applyBorder="1" applyAlignment="1">
      <alignment horizontal="justify" vertical="top"/>
    </xf>
    <xf numFmtId="42" fontId="0" fillId="5" borderId="1" xfId="1" applyFont="1" applyFill="1" applyBorder="1" applyAlignment="1">
      <alignment horizontal="center" vertical="top"/>
    </xf>
    <xf numFmtId="0" fontId="0" fillId="7" borderId="1" xfId="0" applyFill="1" applyBorder="1" applyAlignment="1">
      <alignment horizontal="justify" vertical="top"/>
    </xf>
    <xf numFmtId="0" fontId="2" fillId="0" borderId="4" xfId="0" applyFont="1" applyBorder="1" applyAlignment="1">
      <alignment horizontal="center" vertical="top"/>
    </xf>
    <xf numFmtId="0" fontId="2" fillId="0" borderId="6" xfId="0" applyFont="1" applyBorder="1" applyAlignment="1">
      <alignment horizontal="center" vertical="top"/>
    </xf>
    <xf numFmtId="0" fontId="0" fillId="0" borderId="1" xfId="0"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cellXfs>
  <cellStyles count="4">
    <cellStyle name="Moneda" xfId="3"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D35"/>
  <sheetViews>
    <sheetView tabSelected="1" zoomScale="90" zoomScaleNormal="90" workbookViewId="0">
      <selection activeCell="B2" sqref="B2:C2"/>
    </sheetView>
  </sheetViews>
  <sheetFormatPr baseColWidth="10" defaultColWidth="0" defaultRowHeight="14.4" x14ac:dyDescent="0.3"/>
  <cols>
    <col min="1" max="1" width="92.6640625" style="7" customWidth="1"/>
    <col min="2" max="2" width="63.88671875" style="7" customWidth="1"/>
    <col min="3" max="3" width="75.109375" style="7" customWidth="1"/>
    <col min="4" max="16384" width="11.44140625" style="2" hidden="1"/>
  </cols>
  <sheetData>
    <row r="1" spans="1:3" ht="28.5" customHeight="1" x14ac:dyDescent="0.3">
      <c r="A1" s="56" t="s">
        <v>0</v>
      </c>
      <c r="B1" s="56"/>
      <c r="C1" s="56"/>
    </row>
    <row r="2" spans="1:3" x14ac:dyDescent="0.3">
      <c r="A2" s="5" t="s">
        <v>1</v>
      </c>
      <c r="B2" s="59" t="s">
        <v>179</v>
      </c>
      <c r="C2" s="60"/>
    </row>
    <row r="3" spans="1:3" x14ac:dyDescent="0.3">
      <c r="A3" s="5" t="s">
        <v>2</v>
      </c>
      <c r="B3" s="57" t="s">
        <v>178</v>
      </c>
      <c r="C3" s="58"/>
    </row>
    <row r="4" spans="1:3" x14ac:dyDescent="0.3">
      <c r="A4" s="5" t="s">
        <v>3</v>
      </c>
      <c r="B4" s="57" t="s">
        <v>177</v>
      </c>
      <c r="C4" s="58"/>
    </row>
    <row r="5" spans="1:3" ht="14.4" customHeight="1" x14ac:dyDescent="0.3">
      <c r="A5" s="5" t="s">
        <v>4</v>
      </c>
      <c r="B5" s="57" t="s">
        <v>181</v>
      </c>
      <c r="C5" s="58"/>
    </row>
    <row r="6" spans="1:3" x14ac:dyDescent="0.3">
      <c r="A6" s="5" t="s">
        <v>5</v>
      </c>
      <c r="B6" s="44" t="s">
        <v>6</v>
      </c>
      <c r="C6" s="44"/>
    </row>
    <row r="7" spans="1:3" x14ac:dyDescent="0.3">
      <c r="A7" s="5" t="s">
        <v>7</v>
      </c>
      <c r="B7" s="57" t="s">
        <v>180</v>
      </c>
      <c r="C7" s="58"/>
    </row>
    <row r="8" spans="1:3" x14ac:dyDescent="0.3">
      <c r="A8" s="5" t="s">
        <v>8</v>
      </c>
      <c r="B8" s="54" t="s">
        <v>182</v>
      </c>
      <c r="C8" s="55"/>
    </row>
    <row r="9" spans="1:3" x14ac:dyDescent="0.3">
      <c r="A9" s="5" t="s">
        <v>9</v>
      </c>
      <c r="B9" s="54" t="s">
        <v>183</v>
      </c>
      <c r="C9" s="55"/>
    </row>
    <row r="10" spans="1:3" x14ac:dyDescent="0.3">
      <c r="A10" s="5" t="s">
        <v>10</v>
      </c>
      <c r="B10" s="54" t="s">
        <v>184</v>
      </c>
      <c r="C10" s="55"/>
    </row>
    <row r="11" spans="1:3" ht="16.2" customHeight="1" x14ac:dyDescent="0.3">
      <c r="A11" s="5" t="s">
        <v>11</v>
      </c>
      <c r="B11" s="54" t="s">
        <v>189</v>
      </c>
      <c r="C11" s="55"/>
    </row>
    <row r="12" spans="1:3" x14ac:dyDescent="0.3">
      <c r="A12" s="45" t="s">
        <v>12</v>
      </c>
      <c r="B12" s="104" t="s">
        <v>190</v>
      </c>
      <c r="C12" s="44"/>
    </row>
    <row r="13" spans="1:3" ht="30" customHeight="1" x14ac:dyDescent="0.3">
      <c r="A13" s="45"/>
      <c r="B13" s="44"/>
      <c r="C13" s="44"/>
    </row>
    <row r="14" spans="1:3" ht="73.5" customHeight="1" x14ac:dyDescent="0.3">
      <c r="A14" s="45"/>
      <c r="B14" s="44"/>
      <c r="C14" s="44"/>
    </row>
    <row r="15" spans="1:3" x14ac:dyDescent="0.3">
      <c r="A15" s="5" t="s">
        <v>13</v>
      </c>
      <c r="B15" s="48">
        <f>SUM(C17,C18,C20,C21,C23)</f>
        <v>3565747840</v>
      </c>
      <c r="C15" s="49"/>
    </row>
    <row r="16" spans="1:3" ht="33.75" customHeight="1" x14ac:dyDescent="0.3">
      <c r="A16" s="50" t="s">
        <v>14</v>
      </c>
      <c r="B16" s="51" t="s">
        <v>15</v>
      </c>
      <c r="C16" s="51"/>
    </row>
    <row r="17" spans="1:3" ht="33.75" customHeight="1" x14ac:dyDescent="0.3">
      <c r="A17" s="50"/>
      <c r="B17" s="11" t="s">
        <v>16</v>
      </c>
      <c r="C17" s="6">
        <v>198747840</v>
      </c>
    </row>
    <row r="18" spans="1:3" ht="33.75" customHeight="1" x14ac:dyDescent="0.3">
      <c r="A18" s="50"/>
      <c r="B18" s="11" t="s">
        <v>17</v>
      </c>
      <c r="C18" s="6"/>
    </row>
    <row r="19" spans="1:3" x14ac:dyDescent="0.3">
      <c r="A19" s="50"/>
      <c r="B19" s="52" t="s">
        <v>18</v>
      </c>
      <c r="C19" s="53"/>
    </row>
    <row r="20" spans="1:3" x14ac:dyDescent="0.3">
      <c r="A20" s="50"/>
      <c r="B20" s="11" t="s">
        <v>80</v>
      </c>
      <c r="C20" s="6">
        <v>273000000</v>
      </c>
    </row>
    <row r="21" spans="1:3" x14ac:dyDescent="0.3">
      <c r="A21" s="50"/>
      <c r="B21" s="11" t="s">
        <v>79</v>
      </c>
      <c r="C21" s="6">
        <v>3094000000</v>
      </c>
    </row>
    <row r="22" spans="1:3" x14ac:dyDescent="0.3">
      <c r="A22" s="50"/>
      <c r="B22" s="52" t="s">
        <v>19</v>
      </c>
      <c r="C22" s="53"/>
    </row>
    <row r="23" spans="1:3" x14ac:dyDescent="0.3">
      <c r="A23" s="50"/>
      <c r="B23" s="11"/>
      <c r="C23" s="16"/>
    </row>
    <row r="24" spans="1:3" x14ac:dyDescent="0.3">
      <c r="A24" s="5" t="s">
        <v>20</v>
      </c>
      <c r="B24" s="44" t="s">
        <v>185</v>
      </c>
      <c r="C24" s="44"/>
    </row>
    <row r="25" spans="1:3" x14ac:dyDescent="0.3">
      <c r="A25" s="5" t="s">
        <v>21</v>
      </c>
      <c r="B25" s="44">
        <v>8903034612</v>
      </c>
      <c r="C25" s="44"/>
    </row>
    <row r="26" spans="1:3" x14ac:dyDescent="0.3">
      <c r="A26" s="5" t="s">
        <v>22</v>
      </c>
      <c r="B26" s="44">
        <v>2221365</v>
      </c>
      <c r="C26" s="44"/>
    </row>
    <row r="27" spans="1:3" x14ac:dyDescent="0.3">
      <c r="A27" s="5" t="s">
        <v>23</v>
      </c>
      <c r="B27" s="105" t="s">
        <v>186</v>
      </c>
      <c r="C27" s="106"/>
    </row>
    <row r="28" spans="1:3" x14ac:dyDescent="0.3">
      <c r="A28" s="5" t="s">
        <v>24</v>
      </c>
      <c r="B28" s="43" t="s">
        <v>187</v>
      </c>
      <c r="C28" s="43"/>
    </row>
    <row r="29" spans="1:3" x14ac:dyDescent="0.3">
      <c r="A29" s="5" t="s">
        <v>25</v>
      </c>
      <c r="B29" s="44" t="s">
        <v>188</v>
      </c>
      <c r="C29" s="44"/>
    </row>
    <row r="34" spans="4:4" x14ac:dyDescent="0.3">
      <c r="D34" s="2" t="str">
        <f t="shared" ref="D34:D35" si="0">UPPER(A34)</f>
        <v/>
      </c>
    </row>
    <row r="35" spans="4:4" x14ac:dyDescent="0.3">
      <c r="D35" s="2" t="str">
        <f t="shared" si="0"/>
        <v/>
      </c>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topLeftCell="A3" zoomScaleNormal="100" workbookViewId="0">
      <selection activeCell="B7" sqref="B7:C7"/>
    </sheetView>
  </sheetViews>
  <sheetFormatPr baseColWidth="10" defaultColWidth="0" defaultRowHeight="14.4" x14ac:dyDescent="0.3"/>
  <cols>
    <col min="1" max="1" width="44.44140625" customWidth="1"/>
    <col min="2" max="2" width="25.88671875" customWidth="1"/>
    <col min="3" max="3" width="100.6640625" customWidth="1"/>
    <col min="4" max="16384" width="11.44140625" hidden="1"/>
  </cols>
  <sheetData>
    <row r="1" spans="1:3" ht="25.8" x14ac:dyDescent="0.3">
      <c r="A1" s="71" t="s">
        <v>26</v>
      </c>
      <c r="B1" s="71"/>
      <c r="C1" s="71"/>
    </row>
    <row r="2" spans="1:3" x14ac:dyDescent="0.3">
      <c r="A2" s="13" t="s">
        <v>27</v>
      </c>
      <c r="B2" s="72" t="s">
        <v>28</v>
      </c>
      <c r="C2" s="47"/>
    </row>
    <row r="3" spans="1:3" x14ac:dyDescent="0.3">
      <c r="A3" s="5" t="s">
        <v>29</v>
      </c>
      <c r="B3" s="44" t="str">
        <f>'GENERALES NOTA 322'!B2:C2</f>
        <v>11001334306620200013400</v>
      </c>
      <c r="C3" s="44"/>
    </row>
    <row r="4" spans="1:3" x14ac:dyDescent="0.3">
      <c r="A4" s="5" t="s">
        <v>30</v>
      </c>
      <c r="B4" s="44" t="str">
        <f>'GENERALES NOTA 322'!B3:C3</f>
        <v>JUZGADO SEXTO ADMINISTRATIVO ORAL DEL CIRCUITO DE BOGOTÁ</v>
      </c>
      <c r="C4" s="44"/>
    </row>
    <row r="5" spans="1:3" x14ac:dyDescent="0.3">
      <c r="A5" s="5" t="s">
        <v>31</v>
      </c>
      <c r="B5" s="44" t="str">
        <f>'GENERALES NOTA 322'!B4:C4</f>
        <v>DAVITA S.A.S., UNIDOSSIS S.A.S., PROVIDA FARMACÉUTICA S.A.S., INSTITUTO NACIONAL DE VIGILANCIA DE MEDICAMENTOS Y ALIMENTOS - INVIMA, COOSALUD EPS S.A., HOSPITAL UNIVERSITARIO DEL VALLE EVARISTO GARCÍA E.S.E. y el DEPARTAMENTO DEL VALLE DEL CAUCA - SECRETARÍA DE SALUD DEL VALLE DEL CAUCA</v>
      </c>
      <c r="C5" s="44"/>
    </row>
    <row r="6" spans="1:3" x14ac:dyDescent="0.3">
      <c r="A6" s="5" t="s">
        <v>32</v>
      </c>
      <c r="B6" s="44" t="str">
        <f>'GENERALES NOTA 322'!B5:C5</f>
        <v>LUIS EMILIO CORCINO (COMPAÑERO PERMANENTE); JULIO CESAR CORCINO ZAMORA (HIJO); LUIS FERNANDO MINA ZAMORA (HIJO); LUISA FERNANDA ZAMORA LUGO (HIJA); ROOSEVELT BERNAL (YERNO); JAVIER ADOLFO ZAMORA LUGO (HERMANO); VÍCTOR JESÚS LUGO (HERMANO); LADYS VIÁFARA (HERMANA); HAROLD ZAMORA VIVEROS (HERMANO); LUISA FERNANDA MINA MOSQUERA (NIETA); JEAN PIERRE MINA MOSQUERA (NIETO); CRISTIAN ANDRÉS MINA MOSQUERA (NIETO); JOSELYN ANDREA BERNAL ZAMORA (NIETA); MARLY ALEJANDRA LUGO MARTÍNEZ (SOBRINA); JORGE ENRIQUE VIVEROS ZAMORA (SOBRINO); SILVANA VIVEROS ZAMORA (SOBRINA); ANDREA STEPHANIA LUGO MARTÍNEZ (SOBRINA).</v>
      </c>
      <c r="C6" s="44"/>
    </row>
    <row r="7" spans="1:3" x14ac:dyDescent="0.3">
      <c r="A7" s="5" t="s">
        <v>33</v>
      </c>
      <c r="B7" s="44" t="str">
        <f>'GENERALES NOTA 322'!B6:C6</f>
        <v>LLAMADA EN GARANTIA</v>
      </c>
      <c r="C7" s="44"/>
    </row>
    <row r="8" spans="1:3" x14ac:dyDescent="0.3">
      <c r="A8" s="13" t="s">
        <v>34</v>
      </c>
      <c r="B8" s="44"/>
      <c r="C8" s="44"/>
    </row>
    <row r="9" spans="1:3" x14ac:dyDescent="0.3">
      <c r="A9" s="13" t="s">
        <v>11</v>
      </c>
      <c r="B9" s="44"/>
      <c r="C9" s="44"/>
    </row>
    <row r="10" spans="1:3" x14ac:dyDescent="0.3">
      <c r="A10" s="13" t="s">
        <v>35</v>
      </c>
      <c r="B10" s="46"/>
      <c r="C10" s="73"/>
    </row>
    <row r="11" spans="1:3" x14ac:dyDescent="0.3">
      <c r="A11" s="13" t="s">
        <v>36</v>
      </c>
      <c r="B11" s="46"/>
      <c r="C11" s="47"/>
    </row>
    <row r="12" spans="1:3" x14ac:dyDescent="0.3">
      <c r="A12" s="13" t="s">
        <v>37</v>
      </c>
      <c r="B12" s="57"/>
      <c r="C12" s="58"/>
    </row>
    <row r="13" spans="1:3" x14ac:dyDescent="0.3">
      <c r="A13" s="13" t="s">
        <v>38</v>
      </c>
      <c r="B13" s="44"/>
      <c r="C13" s="44"/>
    </row>
    <row r="14" spans="1:3" x14ac:dyDescent="0.3">
      <c r="A14" s="13" t="s">
        <v>39</v>
      </c>
      <c r="B14" s="44"/>
      <c r="C14" s="44"/>
    </row>
    <row r="15" spans="1:3" x14ac:dyDescent="0.3">
      <c r="A15" s="13" t="s">
        <v>40</v>
      </c>
      <c r="B15" s="44"/>
      <c r="C15" s="44"/>
    </row>
    <row r="16" spans="1:3" x14ac:dyDescent="0.3">
      <c r="A16" s="69" t="s">
        <v>41</v>
      </c>
      <c r="B16" s="44"/>
      <c r="C16" s="44"/>
    </row>
    <row r="17" spans="1:3" x14ac:dyDescent="0.3">
      <c r="A17" s="70"/>
      <c r="B17" s="9" t="s">
        <v>42</v>
      </c>
      <c r="C17" s="10" t="s">
        <v>43</v>
      </c>
    </row>
    <row r="18" spans="1:3" x14ac:dyDescent="0.3">
      <c r="A18" s="70"/>
      <c r="B18" s="11"/>
      <c r="C18" s="11"/>
    </row>
    <row r="19" spans="1:3" x14ac:dyDescent="0.3">
      <c r="A19" s="70"/>
      <c r="B19" s="11"/>
      <c r="C19" s="11"/>
    </row>
    <row r="20" spans="1:3" x14ac:dyDescent="0.3">
      <c r="A20" s="70"/>
      <c r="B20" s="11"/>
      <c r="C20" s="11"/>
    </row>
    <row r="21" spans="1:3" x14ac:dyDescent="0.3">
      <c r="A21" s="13" t="s">
        <v>44</v>
      </c>
      <c r="B21" s="44"/>
      <c r="C21" s="44"/>
    </row>
    <row r="22" spans="1:3" x14ac:dyDescent="0.3">
      <c r="A22" s="13" t="s">
        <v>45</v>
      </c>
      <c r="B22" s="57"/>
      <c r="C22" s="58"/>
    </row>
    <row r="23" spans="1:3" x14ac:dyDescent="0.3">
      <c r="A23" s="13" t="s">
        <v>46</v>
      </c>
      <c r="B23" s="44"/>
      <c r="C23" s="44"/>
    </row>
    <row r="24" spans="1:3" x14ac:dyDescent="0.3">
      <c r="A24" s="13" t="s">
        <v>47</v>
      </c>
      <c r="B24" s="44"/>
      <c r="C24" s="44"/>
    </row>
    <row r="25" spans="1:3" x14ac:dyDescent="0.3">
      <c r="A25" s="13" t="s">
        <v>48</v>
      </c>
      <c r="B25" s="44"/>
      <c r="C25" s="44"/>
    </row>
    <row r="26" spans="1:3" x14ac:dyDescent="0.3">
      <c r="A26" s="12" t="s">
        <v>49</v>
      </c>
      <c r="B26" s="44"/>
      <c r="C26" s="44"/>
    </row>
    <row r="27" spans="1:3" x14ac:dyDescent="0.3">
      <c r="A27" s="68" t="s">
        <v>50</v>
      </c>
      <c r="B27" s="68"/>
      <c r="C27" s="68"/>
    </row>
    <row r="28" spans="1:3" ht="14.4" customHeight="1" x14ac:dyDescent="0.3">
      <c r="A28" s="63" t="s">
        <v>51</v>
      </c>
      <c r="B28" s="64"/>
      <c r="C28" s="29"/>
    </row>
    <row r="29" spans="1:3" ht="14.4" customHeight="1" x14ac:dyDescent="0.3">
      <c r="A29" s="65" t="s">
        <v>52</v>
      </c>
      <c r="B29" s="66"/>
      <c r="C29" s="29"/>
    </row>
    <row r="30" spans="1:3" ht="14.4" customHeight="1" x14ac:dyDescent="0.3">
      <c r="A30" s="65" t="s">
        <v>53</v>
      </c>
      <c r="B30" s="66"/>
      <c r="C30" s="30"/>
    </row>
    <row r="31" spans="1:3" ht="14.4" customHeight="1" x14ac:dyDescent="0.3">
      <c r="A31" s="65" t="s">
        <v>54</v>
      </c>
      <c r="B31" s="66"/>
      <c r="C31" s="29"/>
    </row>
    <row r="32" spans="1:3" x14ac:dyDescent="0.3">
      <c r="A32" s="65" t="s">
        <v>55</v>
      </c>
      <c r="B32" s="66"/>
      <c r="C32" s="29"/>
    </row>
    <row r="33" spans="1:3" ht="14.4" customHeight="1" x14ac:dyDescent="0.3">
      <c r="A33" s="65" t="s">
        <v>56</v>
      </c>
      <c r="B33" s="66"/>
      <c r="C33" s="29"/>
    </row>
    <row r="34" spans="1:3" ht="14.4" customHeight="1" x14ac:dyDescent="0.3">
      <c r="A34" s="65" t="s">
        <v>57</v>
      </c>
      <c r="B34" s="66"/>
      <c r="C34" s="31"/>
    </row>
    <row r="35" spans="1:3" x14ac:dyDescent="0.3">
      <c r="A35" s="63" t="s">
        <v>58</v>
      </c>
      <c r="B35" s="64"/>
      <c r="C35" s="32"/>
    </row>
    <row r="36" spans="1:3" x14ac:dyDescent="0.3">
      <c r="A36" s="67" t="s">
        <v>59</v>
      </c>
      <c r="B36" s="67"/>
      <c r="C36" s="67"/>
    </row>
    <row r="37" spans="1:3" x14ac:dyDescent="0.3">
      <c r="A37" s="61" t="s">
        <v>60</v>
      </c>
      <c r="B37" s="61"/>
      <c r="C37" s="11"/>
    </row>
    <row r="38" spans="1:3" x14ac:dyDescent="0.3">
      <c r="A38" s="61" t="s">
        <v>61</v>
      </c>
      <c r="B38" s="61"/>
      <c r="C38" s="11"/>
    </row>
    <row r="39" spans="1:3" x14ac:dyDescent="0.3">
      <c r="A39" s="61" t="s">
        <v>62</v>
      </c>
      <c r="B39" s="61"/>
      <c r="C39" s="11"/>
    </row>
    <row r="40" spans="1:3" x14ac:dyDescent="0.3">
      <c r="A40" s="61" t="s">
        <v>63</v>
      </c>
      <c r="B40" s="61"/>
      <c r="C40" s="11"/>
    </row>
    <row r="41" spans="1:3" x14ac:dyDescent="0.3">
      <c r="A41" s="61" t="s">
        <v>64</v>
      </c>
      <c r="B41" s="61"/>
      <c r="C41" s="11"/>
    </row>
    <row r="42" spans="1:3" x14ac:dyDescent="0.3">
      <c r="A42" s="61" t="s">
        <v>65</v>
      </c>
      <c r="B42" s="61"/>
      <c r="C42" s="11"/>
    </row>
    <row r="43" spans="1:3" x14ac:dyDescent="0.3">
      <c r="A43" s="61" t="s">
        <v>66</v>
      </c>
      <c r="B43" s="61"/>
      <c r="C43" s="11"/>
    </row>
    <row r="44" spans="1:3" x14ac:dyDescent="0.3">
      <c r="A44" s="61" t="s">
        <v>67</v>
      </c>
      <c r="B44" s="61"/>
      <c r="C44" s="11"/>
    </row>
    <row r="45" spans="1:3" x14ac:dyDescent="0.3">
      <c r="A45" s="61" t="s">
        <v>68</v>
      </c>
      <c r="B45" s="61"/>
      <c r="C45" s="11"/>
    </row>
    <row r="46" spans="1:3" x14ac:dyDescent="0.3">
      <c r="A46" s="61" t="s">
        <v>69</v>
      </c>
      <c r="B46" s="61"/>
      <c r="C46" s="11"/>
    </row>
    <row r="47" spans="1:3" x14ac:dyDescent="0.3">
      <c r="A47" s="61" t="s">
        <v>70</v>
      </c>
      <c r="B47" s="61"/>
      <c r="C47" s="11"/>
    </row>
    <row r="48" spans="1:3" x14ac:dyDescent="0.3">
      <c r="A48" s="61" t="s">
        <v>71</v>
      </c>
      <c r="B48" s="61"/>
      <c r="C48" s="11"/>
    </row>
    <row r="49" spans="1:3" x14ac:dyDescent="0.3">
      <c r="A49" s="61" t="s">
        <v>72</v>
      </c>
      <c r="B49" s="61"/>
      <c r="C49" s="11"/>
    </row>
    <row r="50" spans="1:3" x14ac:dyDescent="0.3">
      <c r="A50" s="61" t="s">
        <v>73</v>
      </c>
      <c r="B50" s="61"/>
      <c r="C50" s="11"/>
    </row>
    <row r="51" spans="1:3" x14ac:dyDescent="0.3">
      <c r="A51" s="61" t="s">
        <v>74</v>
      </c>
      <c r="B51" s="61"/>
      <c r="C51" s="11"/>
    </row>
    <row r="52" spans="1:3" x14ac:dyDescent="0.3">
      <c r="A52" s="61" t="s">
        <v>75</v>
      </c>
      <c r="B52" s="61"/>
      <c r="C52" s="11"/>
    </row>
    <row r="53" spans="1:3" x14ac:dyDescent="0.3">
      <c r="A53" s="62"/>
      <c r="B53" s="62"/>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XFC45"/>
  <sheetViews>
    <sheetView zoomScaleNormal="100" workbookViewId="0">
      <selection activeCell="B17" sqref="B17:C17"/>
    </sheetView>
  </sheetViews>
  <sheetFormatPr baseColWidth="10" defaultColWidth="0" defaultRowHeight="14.4" x14ac:dyDescent="0.3"/>
  <cols>
    <col min="1" max="1" width="52.109375" customWidth="1"/>
    <col min="2" max="2" width="35.44140625" customWidth="1"/>
    <col min="3" max="3" width="96" customWidth="1"/>
    <col min="4" max="8" width="11.44140625" hidden="1" customWidth="1"/>
    <col min="9" max="9" width="12" hidden="1" customWidth="1"/>
    <col min="10" max="16383" width="11.44140625" hidden="1"/>
    <col min="16384" max="16384" width="7" hidden="1" customWidth="1"/>
  </cols>
  <sheetData>
    <row r="1" spans="1:6" ht="25.8" x14ac:dyDescent="0.3">
      <c r="A1" s="71" t="s">
        <v>76</v>
      </c>
      <c r="B1" s="71"/>
      <c r="C1" s="71"/>
    </row>
    <row r="2" spans="1:6" x14ac:dyDescent="0.3">
      <c r="A2" s="20" t="s">
        <v>27</v>
      </c>
      <c r="B2" s="91" t="str">
        <f>'GENERALES NOTA 321'!B2:C2</f>
        <v>SINIESTRO   APL</v>
      </c>
      <c r="C2" s="92"/>
    </row>
    <row r="3" spans="1:6" x14ac:dyDescent="0.3">
      <c r="A3" s="21" t="s">
        <v>29</v>
      </c>
      <c r="B3" s="76" t="str">
        <f>'GENERALES NOTA 321'!B3:C3</f>
        <v>11001334306620200013400</v>
      </c>
      <c r="C3" s="76"/>
    </row>
    <row r="4" spans="1:6" x14ac:dyDescent="0.3">
      <c r="A4" s="21" t="s">
        <v>30</v>
      </c>
      <c r="B4" s="76" t="str">
        <f>'GENERALES NOTA 321'!B4:C4</f>
        <v>JUZGADO SEXTO ADMINISTRATIVO ORAL DEL CIRCUITO DE BOGOTÁ</v>
      </c>
      <c r="C4" s="76"/>
    </row>
    <row r="5" spans="1:6" x14ac:dyDescent="0.3">
      <c r="A5" s="21" t="s">
        <v>31</v>
      </c>
      <c r="B5" s="76" t="str">
        <f>'GENERALES NOTA 321'!B5:C5</f>
        <v>DAVITA S.A.S., UNIDOSSIS S.A.S., PROVIDA FARMACÉUTICA S.A.S., INSTITUTO NACIONAL DE VIGILANCIA DE MEDICAMENTOS Y ALIMENTOS - INVIMA, COOSALUD EPS S.A., HOSPITAL UNIVERSITARIO DEL VALLE EVARISTO GARCÍA E.S.E. y el DEPARTAMENTO DEL VALLE DEL CAUCA - SECRETARÍA DE SALUD DEL VALLE DEL CAUCA</v>
      </c>
      <c r="C5" s="76"/>
    </row>
    <row r="6" spans="1:6" ht="14.4" customHeight="1" x14ac:dyDescent="0.3">
      <c r="A6" s="21" t="s">
        <v>32</v>
      </c>
      <c r="B6" s="76" t="str">
        <f>'GENERALES NOTA 321'!B6:C6</f>
        <v>LUIS EMILIO CORCINO (COMPAÑERO PERMANENTE); JULIO CESAR CORCINO ZAMORA (HIJO); LUIS FERNANDO MINA ZAMORA (HIJO); LUISA FERNANDA ZAMORA LUGO (HIJA); ROOSEVELT BERNAL (YERNO); JAVIER ADOLFO ZAMORA LUGO (HERMANO); VÍCTOR JESÚS LUGO (HERMANO); LADYS VIÁFARA (HERMANA); HAROLD ZAMORA VIVEROS (HERMANO); LUISA FERNANDA MINA MOSQUERA (NIETA); JEAN PIERRE MINA MOSQUERA (NIETO); CRISTIAN ANDRÉS MINA MOSQUERA (NIETO); JOSELYN ANDREA BERNAL ZAMORA (NIETA); MARLY ALEJANDRA LUGO MARTÍNEZ (SOBRINA); JORGE ENRIQUE VIVEROS ZAMORA (SOBRINO); SILVANA VIVEROS ZAMORA (SOBRINA); ANDREA STEPHANIA LUGO MARTÍNEZ (SOBRINA).</v>
      </c>
      <c r="C6" s="76"/>
    </row>
    <row r="7" spans="1:6" x14ac:dyDescent="0.3">
      <c r="A7" s="21" t="s">
        <v>33</v>
      </c>
      <c r="B7" s="76" t="str">
        <f>'GENERALES NOTA 321'!B7:C7</f>
        <v>LLAMADA EN GARANTIA</v>
      </c>
      <c r="C7" s="76"/>
    </row>
    <row r="8" spans="1:6" ht="28.8" x14ac:dyDescent="0.3">
      <c r="A8" s="21" t="s">
        <v>77</v>
      </c>
      <c r="B8" s="87">
        <f>'GENERALES NOTA 322'!B15:C15</f>
        <v>3565747840</v>
      </c>
      <c r="C8" s="88"/>
    </row>
    <row r="9" spans="1:6" x14ac:dyDescent="0.3">
      <c r="A9" s="93" t="s">
        <v>78</v>
      </c>
      <c r="B9" s="79" t="s">
        <v>15</v>
      </c>
      <c r="C9" s="80"/>
    </row>
    <row r="10" spans="1:6" x14ac:dyDescent="0.3">
      <c r="A10" s="93"/>
      <c r="B10" s="22" t="s">
        <v>16</v>
      </c>
      <c r="C10" s="19">
        <f>'GENERALES NOTA 322'!C17</f>
        <v>198747840</v>
      </c>
    </row>
    <row r="11" spans="1:6" x14ac:dyDescent="0.3">
      <c r="A11" s="93"/>
      <c r="B11" s="22" t="s">
        <v>17</v>
      </c>
      <c r="C11" s="19">
        <f>'GENERALES NOTA 322'!C18</f>
        <v>0</v>
      </c>
    </row>
    <row r="12" spans="1:6" x14ac:dyDescent="0.3">
      <c r="A12" s="93"/>
      <c r="B12" s="79"/>
      <c r="C12" s="80"/>
    </row>
    <row r="13" spans="1:6" x14ac:dyDescent="0.3">
      <c r="A13" s="93"/>
      <c r="B13" s="22" t="s">
        <v>79</v>
      </c>
      <c r="C13" s="24"/>
    </row>
    <row r="14" spans="1:6" x14ac:dyDescent="0.3">
      <c r="A14" s="93"/>
      <c r="B14" s="22" t="s">
        <v>80</v>
      </c>
      <c r="C14" s="24"/>
      <c r="E14" t="s">
        <v>81</v>
      </c>
      <c r="F14" s="17">
        <v>0.7</v>
      </c>
    </row>
    <row r="15" spans="1:6" x14ac:dyDescent="0.3">
      <c r="A15" s="23" t="s">
        <v>82</v>
      </c>
      <c r="B15" s="91" t="s">
        <v>83</v>
      </c>
      <c r="C15" s="92"/>
    </row>
    <row r="16" spans="1:6" ht="89.25" customHeight="1" x14ac:dyDescent="0.3">
      <c r="A16" s="21" t="s">
        <v>84</v>
      </c>
      <c r="B16" s="89"/>
      <c r="C16" s="90"/>
    </row>
    <row r="17" spans="1:3" ht="28.5" customHeight="1" x14ac:dyDescent="0.3">
      <c r="A17" s="14" t="s">
        <v>85</v>
      </c>
      <c r="B17" s="74">
        <f>((C19+C20+C22+C23)-C26)*C25*C27</f>
        <v>100</v>
      </c>
      <c r="C17" s="74"/>
    </row>
    <row r="18" spans="1:3" x14ac:dyDescent="0.3">
      <c r="A18" s="23" t="s">
        <v>86</v>
      </c>
      <c r="B18" s="81" t="s">
        <v>15</v>
      </c>
      <c r="C18" s="82"/>
    </row>
    <row r="19" spans="1:3" x14ac:dyDescent="0.3">
      <c r="A19" s="77"/>
      <c r="B19" s="22" t="s">
        <v>16</v>
      </c>
      <c r="C19" s="19"/>
    </row>
    <row r="20" spans="1:3" x14ac:dyDescent="0.3">
      <c r="A20" s="78"/>
      <c r="B20" s="22" t="s">
        <v>17</v>
      </c>
      <c r="C20" s="19">
        <v>100</v>
      </c>
    </row>
    <row r="21" spans="1:3" x14ac:dyDescent="0.3">
      <c r="A21" s="78"/>
      <c r="B21" s="79" t="s">
        <v>18</v>
      </c>
      <c r="C21" s="80"/>
    </row>
    <row r="22" spans="1:3" x14ac:dyDescent="0.3">
      <c r="A22" s="78"/>
      <c r="B22" s="22" t="s">
        <v>79</v>
      </c>
      <c r="C22" s="19">
        <v>0</v>
      </c>
    </row>
    <row r="23" spans="1:3" ht="28.8" x14ac:dyDescent="0.3">
      <c r="A23" s="78"/>
      <c r="B23" s="22" t="s">
        <v>87</v>
      </c>
      <c r="C23" s="19">
        <v>0</v>
      </c>
    </row>
    <row r="24" spans="1:3" x14ac:dyDescent="0.3">
      <c r="A24" s="78"/>
      <c r="B24" s="79" t="s">
        <v>88</v>
      </c>
      <c r="C24" s="80"/>
    </row>
    <row r="25" spans="1:3" x14ac:dyDescent="0.3">
      <c r="A25" s="25"/>
      <c r="B25" s="22" t="s">
        <v>89</v>
      </c>
      <c r="C25" s="26">
        <v>1</v>
      </c>
    </row>
    <row r="26" spans="1:3" x14ac:dyDescent="0.3">
      <c r="A26" s="27"/>
      <c r="B26" s="22" t="s">
        <v>36</v>
      </c>
      <c r="C26" s="28">
        <v>0</v>
      </c>
    </row>
    <row r="27" spans="1:3" x14ac:dyDescent="0.3">
      <c r="A27" s="27"/>
      <c r="B27" s="22" t="s">
        <v>90</v>
      </c>
      <c r="C27" s="26">
        <v>1</v>
      </c>
    </row>
    <row r="28" spans="1:3" x14ac:dyDescent="0.3">
      <c r="A28" s="18" t="s">
        <v>91</v>
      </c>
      <c r="B28" s="74">
        <f>IFERROR(B17*(VLOOKUP(B15,Hoja2!$G$1:$H$6,2,0)),16666)</f>
        <v>16666</v>
      </c>
      <c r="C28" s="74"/>
    </row>
    <row r="29" spans="1:3" ht="103.5" customHeight="1" x14ac:dyDescent="0.3">
      <c r="A29" s="21" t="s">
        <v>92</v>
      </c>
      <c r="B29" s="75"/>
      <c r="C29" s="76"/>
    </row>
    <row r="30" spans="1:3" ht="132" customHeight="1" x14ac:dyDescent="0.3">
      <c r="A30" s="21" t="s">
        <v>93</v>
      </c>
      <c r="B30" s="83"/>
      <c r="C30" s="84"/>
    </row>
    <row r="32" spans="1:3" x14ac:dyDescent="0.3">
      <c r="A32" s="27"/>
      <c r="B32" s="27"/>
      <c r="C32" s="27"/>
    </row>
    <row r="33" spans="1:3" ht="25.8" x14ac:dyDescent="0.3">
      <c r="A33" s="85" t="s">
        <v>94</v>
      </c>
      <c r="B33" s="85"/>
      <c r="C33" s="85"/>
    </row>
    <row r="34" spans="1:3" x14ac:dyDescent="0.3">
      <c r="A34" s="86" t="s">
        <v>95</v>
      </c>
      <c r="B34" s="86"/>
      <c r="C34" s="86"/>
    </row>
    <row r="35" spans="1:3" x14ac:dyDescent="0.3">
      <c r="A35" s="34" t="s">
        <v>96</v>
      </c>
      <c r="B35" s="34" t="s">
        <v>97</v>
      </c>
      <c r="C35" s="35" t="s">
        <v>98</v>
      </c>
    </row>
    <row r="36" spans="1:3" ht="26.4" x14ac:dyDescent="0.3">
      <c r="A36" s="36" t="s">
        <v>99</v>
      </c>
      <c r="B36" s="37" t="s">
        <v>100</v>
      </c>
      <c r="C36" s="36" t="s">
        <v>101</v>
      </c>
    </row>
    <row r="37" spans="1:3" ht="66" x14ac:dyDescent="0.3">
      <c r="A37" s="36" t="s">
        <v>102</v>
      </c>
      <c r="B37" s="37" t="s">
        <v>100</v>
      </c>
      <c r="C37" s="36" t="s">
        <v>103</v>
      </c>
    </row>
    <row r="38" spans="1:3" ht="39.6" x14ac:dyDescent="0.3">
      <c r="A38" s="36" t="s">
        <v>104</v>
      </c>
      <c r="B38" s="37" t="s">
        <v>100</v>
      </c>
      <c r="C38" s="36" t="s">
        <v>105</v>
      </c>
    </row>
    <row r="39" spans="1:3" ht="26.4" x14ac:dyDescent="0.3">
      <c r="A39" s="36" t="s">
        <v>106</v>
      </c>
      <c r="B39" s="37" t="s">
        <v>100</v>
      </c>
      <c r="C39" s="36" t="s">
        <v>107</v>
      </c>
    </row>
    <row r="40" spans="1:3" x14ac:dyDescent="0.3">
      <c r="A40" s="36" t="s">
        <v>108</v>
      </c>
      <c r="B40" s="37" t="s">
        <v>100</v>
      </c>
      <c r="C40" s="38"/>
    </row>
    <row r="41" spans="1:3" ht="26.4" x14ac:dyDescent="0.3">
      <c r="A41" s="36" t="s">
        <v>109</v>
      </c>
      <c r="B41" s="37" t="s">
        <v>100</v>
      </c>
      <c r="C41" s="36" t="s">
        <v>110</v>
      </c>
    </row>
    <row r="42" spans="1:3" ht="26.4" x14ac:dyDescent="0.3">
      <c r="A42" s="36" t="s">
        <v>111</v>
      </c>
      <c r="B42" s="37" t="s">
        <v>100</v>
      </c>
      <c r="C42" s="36" t="s">
        <v>112</v>
      </c>
    </row>
    <row r="43" spans="1:3" x14ac:dyDescent="0.3">
      <c r="A43" s="36" t="s">
        <v>113</v>
      </c>
      <c r="B43" s="37" t="s">
        <v>100</v>
      </c>
      <c r="C43" s="38" t="s">
        <v>114</v>
      </c>
    </row>
    <row r="44" spans="1:3" ht="26.4" x14ac:dyDescent="0.3">
      <c r="A44" s="36" t="s">
        <v>115</v>
      </c>
      <c r="B44" s="37" t="s">
        <v>100</v>
      </c>
      <c r="C44" s="38" t="s">
        <v>116</v>
      </c>
    </row>
    <row r="45" spans="1:3" ht="26.4" x14ac:dyDescent="0.3">
      <c r="A45" s="36" t="s">
        <v>117</v>
      </c>
      <c r="B45" s="37" t="s">
        <v>100</v>
      </c>
      <c r="C45" s="38" t="s">
        <v>118</v>
      </c>
    </row>
  </sheetData>
  <sheetProtection algorithmName="SHA-512" hashValue="nrSR34g+b0+nT98fyhlT8cvTBDoWlBSBn8EdwVTlI2g1c3IN/b61IoGa3wj0uVn7XVWBEfqn2kb2jOqdDVU6hQ==" saltValue="FC7iqkhrX/AphMWRt/a68A==" spinCount="100000" sheet="1"/>
  <mergeCells count="23">
    <mergeCell ref="B30:C30"/>
    <mergeCell ref="A33:C33"/>
    <mergeCell ref="A34:C34"/>
    <mergeCell ref="A1:C1"/>
    <mergeCell ref="B8:C8"/>
    <mergeCell ref="B16:C16"/>
    <mergeCell ref="B15:C15"/>
    <mergeCell ref="B2:C2"/>
    <mergeCell ref="B3:C3"/>
    <mergeCell ref="B4:C4"/>
    <mergeCell ref="B5:C5"/>
    <mergeCell ref="B6:C6"/>
    <mergeCell ref="B7:C7"/>
    <mergeCell ref="A9:A14"/>
    <mergeCell ref="B9:C9"/>
    <mergeCell ref="B12:C12"/>
    <mergeCell ref="B17:C17"/>
    <mergeCell ref="B29:C29"/>
    <mergeCell ref="A19:A24"/>
    <mergeCell ref="B21:C21"/>
    <mergeCell ref="B24:C24"/>
    <mergeCell ref="B28:C28"/>
    <mergeCell ref="B18:C1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1BAC47F9-0AC9-4E89-86B6-5623307586E9}">
          <x14:formula1>
            <xm:f>Hoja2!$G$1:$G$7</xm:f>
          </x14:formula1>
          <xm:sqref>B15:C15</xm:sqref>
        </x14:dataValidation>
        <x14:dataValidation type="list" allowBlank="1" showInputMessage="1" showErrorMessage="1" xr:uid="{83049F75-6B3F-4CA7-BC9C-9D725204D9BC}">
          <x14:formula1>
            <xm:f>Hoja2!$B$1:$B$2</xm:f>
          </x14:formula1>
          <xm:sqref>B36:B45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7"/>
  <sheetViews>
    <sheetView topLeftCell="A3" zoomScaleNormal="100" workbookViewId="0">
      <selection activeCell="B8" sqref="B8:C8"/>
    </sheetView>
  </sheetViews>
  <sheetFormatPr baseColWidth="10" defaultColWidth="0" defaultRowHeight="14.4" x14ac:dyDescent="0.3"/>
  <cols>
    <col min="1" max="1" width="62.33203125" customWidth="1"/>
    <col min="2" max="3" width="69.33203125" customWidth="1"/>
    <col min="4" max="16384" width="10.88671875" hidden="1"/>
  </cols>
  <sheetData>
    <row r="1" spans="1:3" ht="25.8" x14ac:dyDescent="0.3">
      <c r="A1" s="71" t="s">
        <v>119</v>
      </c>
      <c r="B1" s="71"/>
      <c r="C1" s="71"/>
    </row>
    <row r="2" spans="1:3" ht="17.100000000000001" customHeight="1" x14ac:dyDescent="0.3">
      <c r="A2" s="33" t="s">
        <v>27</v>
      </c>
      <c r="B2" s="46" t="str">
        <f>'GENERALES NOTA 321'!B2:C2</f>
        <v>SINIESTRO   APL</v>
      </c>
      <c r="C2" s="47"/>
    </row>
    <row r="3" spans="1:3" ht="15.9" customHeight="1" x14ac:dyDescent="0.3">
      <c r="A3" s="5" t="s">
        <v>1</v>
      </c>
      <c r="B3" s="44" t="str">
        <f>'GENERALES NOTA 322'!B2:C2</f>
        <v>11001334306620200013400</v>
      </c>
      <c r="C3" s="44"/>
    </row>
    <row r="4" spans="1:3" x14ac:dyDescent="0.3">
      <c r="A4" s="5" t="s">
        <v>2</v>
      </c>
      <c r="B4" s="44" t="str">
        <f>'GENERALES NOTA 322'!B3:C3</f>
        <v>JUZGADO SEXTO ADMINISTRATIVO ORAL DEL CIRCUITO DE BOGOTÁ</v>
      </c>
      <c r="C4" s="44"/>
    </row>
    <row r="5" spans="1:3" ht="29.1" customHeight="1" x14ac:dyDescent="0.3">
      <c r="A5" s="5" t="s">
        <v>3</v>
      </c>
      <c r="B5" s="44" t="str">
        <f>'GENERALES NOTA 322'!B4:C4</f>
        <v>DAVITA S.A.S., UNIDOSSIS S.A.S., PROVIDA FARMACÉUTICA S.A.S., INSTITUTO NACIONAL DE VIGILANCIA DE MEDICAMENTOS Y ALIMENTOS - INVIMA, COOSALUD EPS S.A., HOSPITAL UNIVERSITARIO DEL VALLE EVARISTO GARCÍA E.S.E. y el DEPARTAMENTO DEL VALLE DEL CAUCA - SECRETARÍA DE SALUD DEL VALLE DEL CAUCA</v>
      </c>
      <c r="C5" s="44"/>
    </row>
    <row r="6" spans="1:3" x14ac:dyDescent="0.3">
      <c r="A6" s="5" t="s">
        <v>4</v>
      </c>
      <c r="B6" s="44" t="str">
        <f>'GENERALES NOTA 322'!B5:C5</f>
        <v>LUIS EMILIO CORCINO (COMPAÑERO PERMANENTE); JULIO CESAR CORCINO ZAMORA (HIJO); LUIS FERNANDO MINA ZAMORA (HIJO); LUISA FERNANDA ZAMORA LUGO (HIJA); ROOSEVELT BERNAL (YERNO); JAVIER ADOLFO ZAMORA LUGO (HERMANO); VÍCTOR JESÚS LUGO (HERMANO); LADYS VIÁFARA (HERMANA); HAROLD ZAMORA VIVEROS (HERMANO); LUISA FERNANDA MINA MOSQUERA (NIETA); JEAN PIERRE MINA MOSQUERA (NIETO); CRISTIAN ANDRÉS MINA MOSQUERA (NIETO); JOSELYN ANDREA BERNAL ZAMORA (NIETA); MARLY ALEJANDRA LUGO MARTÍNEZ (SOBRINA); JORGE ENRIQUE VIVEROS ZAMORA (SOBRINO); SILVANA VIVEROS ZAMORA (SOBRINA); ANDREA STEPHANIA LUGO MARTÍNEZ (SOBRINA).</v>
      </c>
      <c r="C6" s="44"/>
    </row>
    <row r="7" spans="1:3" ht="43.5" customHeight="1" x14ac:dyDescent="0.3">
      <c r="A7" s="5" t="s">
        <v>5</v>
      </c>
      <c r="B7" s="44" t="str">
        <f>'GENERALES NOTA 322'!B6:C6</f>
        <v>LLAMADA EN GARANTIA</v>
      </c>
      <c r="C7" s="44"/>
    </row>
    <row r="8" spans="1:3" x14ac:dyDescent="0.3">
      <c r="A8" s="5" t="s">
        <v>120</v>
      </c>
      <c r="B8" s="44" t="s">
        <v>83</v>
      </c>
      <c r="C8" s="44"/>
    </row>
    <row r="9" spans="1:3" x14ac:dyDescent="0.3">
      <c r="A9" s="15" t="s">
        <v>86</v>
      </c>
      <c r="B9" s="94"/>
      <c r="C9" s="94"/>
    </row>
    <row r="10" spans="1:3" x14ac:dyDescent="0.3">
      <c r="A10" s="15" t="s">
        <v>121</v>
      </c>
      <c r="B10" s="44"/>
      <c r="C10" s="44"/>
    </row>
    <row r="11" spans="1:3" x14ac:dyDescent="0.3">
      <c r="A11" s="15" t="s">
        <v>56</v>
      </c>
      <c r="B11" s="95"/>
      <c r="C11" s="62"/>
    </row>
    <row r="12" spans="1:3" ht="28.8" x14ac:dyDescent="0.3">
      <c r="A12" s="5" t="s">
        <v>122</v>
      </c>
      <c r="B12" s="44"/>
      <c r="C12" s="44"/>
    </row>
    <row r="13" spans="1:3" ht="28.8" x14ac:dyDescent="0.3">
      <c r="A13" s="5" t="s">
        <v>123</v>
      </c>
      <c r="B13" s="44"/>
      <c r="C13" s="44"/>
    </row>
    <row r="14" spans="1:3" x14ac:dyDescent="0.3">
      <c r="A14" s="5" t="s">
        <v>124</v>
      </c>
      <c r="B14" s="46"/>
      <c r="C14" s="47"/>
    </row>
    <row r="15" spans="1:3" x14ac:dyDescent="0.3">
      <c r="A15" s="15" t="s">
        <v>125</v>
      </c>
      <c r="B15" s="44"/>
      <c r="C15" s="44"/>
    </row>
    <row r="16" spans="1:3" ht="100.5" customHeight="1" x14ac:dyDescent="0.3">
      <c r="A16" s="11" t="s">
        <v>126</v>
      </c>
      <c r="B16" s="62"/>
      <c r="C16" s="62"/>
    </row>
    <row r="17" ht="36.6" customHeight="1" x14ac:dyDescent="0.3"/>
  </sheetData>
  <mergeCells count="16">
    <mergeCell ref="B12:C12"/>
    <mergeCell ref="B13:C13"/>
    <mergeCell ref="B15:C15"/>
    <mergeCell ref="B16:C16"/>
    <mergeCell ref="B14:C14"/>
    <mergeCell ref="B7:C7"/>
    <mergeCell ref="B8:C8"/>
    <mergeCell ref="B9:C9"/>
    <mergeCell ref="B10:C10"/>
    <mergeCell ref="B11:C11"/>
    <mergeCell ref="B6:C6"/>
    <mergeCell ref="A1:C1"/>
    <mergeCell ref="B2:C2"/>
    <mergeCell ref="B3:C3"/>
    <mergeCell ref="B4:C4"/>
    <mergeCell ref="B5:C5"/>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B98FA5FF-1777-4256-8C88-5CB8A51F4731}">
          <x14:formula1>
            <xm:f>Hoja2!$G$1:$G$7</xm:f>
          </x14:formula1>
          <xm:sqref>B8:C8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3FF8B-D4A2-4810-8136-F95B99C9D362}">
  <sheetPr>
    <tabColor theme="3" tint="0.39997558519241921"/>
  </sheetPr>
  <dimension ref="A1:H24"/>
  <sheetViews>
    <sheetView zoomScaleNormal="100" workbookViewId="0">
      <selection activeCell="C15" sqref="C15"/>
    </sheetView>
  </sheetViews>
  <sheetFormatPr baseColWidth="10" defaultColWidth="0" defaultRowHeight="14.4" x14ac:dyDescent="0.3"/>
  <cols>
    <col min="1" max="1" width="54.44140625" customWidth="1"/>
    <col min="2" max="2" width="23.44140625" customWidth="1"/>
    <col min="3" max="3" width="98.88671875" customWidth="1"/>
    <col min="4" max="8" width="0" hidden="1" customWidth="1"/>
    <col min="9" max="16384" width="11.44140625" hidden="1"/>
  </cols>
  <sheetData>
    <row r="1" spans="1:3" ht="18" x14ac:dyDescent="0.3">
      <c r="A1" s="96" t="s">
        <v>127</v>
      </c>
      <c r="B1" s="96"/>
      <c r="C1" s="96"/>
    </row>
    <row r="2" spans="1:3" x14ac:dyDescent="0.3">
      <c r="A2" s="33" t="s">
        <v>27</v>
      </c>
      <c r="B2" s="46" t="str">
        <f>'GENERALES NOTA 321'!B2:C2</f>
        <v>SINIESTRO   APL</v>
      </c>
      <c r="C2" s="47"/>
    </row>
    <row r="3" spans="1:3" ht="23.4" customHeight="1" x14ac:dyDescent="0.3">
      <c r="A3" s="5" t="s">
        <v>29</v>
      </c>
      <c r="B3" s="44" t="str">
        <f>'GENERALES NOTA 322'!B2:C2</f>
        <v>11001334306620200013400</v>
      </c>
      <c r="C3" s="44"/>
    </row>
    <row r="4" spans="1:3" x14ac:dyDescent="0.3">
      <c r="A4" s="5" t="s">
        <v>30</v>
      </c>
      <c r="B4" s="44" t="str">
        <f>'GENERALES NOTA 322'!B3:C3</f>
        <v>JUZGADO SEXTO ADMINISTRATIVO ORAL DEL CIRCUITO DE BOGOTÁ</v>
      </c>
      <c r="C4" s="44"/>
    </row>
    <row r="5" spans="1:3" x14ac:dyDescent="0.3">
      <c r="A5" s="5" t="s">
        <v>31</v>
      </c>
      <c r="B5" s="44" t="str">
        <f>'GENERALES NOTA 322'!B4:C4</f>
        <v>DAVITA S.A.S., UNIDOSSIS S.A.S., PROVIDA FARMACÉUTICA S.A.S., INSTITUTO NACIONAL DE VIGILANCIA DE MEDICAMENTOS Y ALIMENTOS - INVIMA, COOSALUD EPS S.A., HOSPITAL UNIVERSITARIO DEL VALLE EVARISTO GARCÍA E.S.E. y el DEPARTAMENTO DEL VALLE DEL CAUCA - SECRETARÍA DE SALUD DEL VALLE DEL CAUCA</v>
      </c>
      <c r="C5" s="44"/>
    </row>
    <row r="6" spans="1:3" x14ac:dyDescent="0.3">
      <c r="A6" s="5" t="s">
        <v>32</v>
      </c>
      <c r="B6" s="44" t="str">
        <f>'GENERALES NOTA 322'!B5:C5</f>
        <v>LUIS EMILIO CORCINO (COMPAÑERO PERMANENTE); JULIO CESAR CORCINO ZAMORA (HIJO); LUIS FERNANDO MINA ZAMORA (HIJO); LUISA FERNANDA ZAMORA LUGO (HIJA); ROOSEVELT BERNAL (YERNO); JAVIER ADOLFO ZAMORA LUGO (HERMANO); VÍCTOR JESÚS LUGO (HERMANO); LADYS VIÁFARA (HERMANA); HAROLD ZAMORA VIVEROS (HERMANO); LUISA FERNANDA MINA MOSQUERA (NIETA); JEAN PIERRE MINA MOSQUERA (NIETO); CRISTIAN ANDRÉS MINA MOSQUERA (NIETO); JOSELYN ANDREA BERNAL ZAMORA (NIETA); MARLY ALEJANDRA LUGO MARTÍNEZ (SOBRINA); JORGE ENRIQUE VIVEROS ZAMORA (SOBRINO); SILVANA VIVEROS ZAMORA (SOBRINA); ANDREA STEPHANIA LUGO MARTÍNEZ (SOBRINA).</v>
      </c>
      <c r="C6" s="44"/>
    </row>
    <row r="7" spans="1:3" x14ac:dyDescent="0.3">
      <c r="A7" s="5" t="s">
        <v>33</v>
      </c>
      <c r="B7" s="44" t="str">
        <f>'GENERALES NOTA 322'!B6:C6</f>
        <v>LLAMADA EN GARANTIA</v>
      </c>
      <c r="C7" s="44"/>
    </row>
    <row r="8" spans="1:3" x14ac:dyDescent="0.3">
      <c r="A8" s="5" t="s">
        <v>120</v>
      </c>
      <c r="B8" s="44" t="str">
        <f>'GENERALES NOTA 325'!B8:C8</f>
        <v>REMOTO</v>
      </c>
      <c r="C8" s="44"/>
    </row>
    <row r="9" spans="1:3" x14ac:dyDescent="0.3">
      <c r="A9" s="15" t="s">
        <v>86</v>
      </c>
      <c r="B9" s="97">
        <f>'GENERALES  NOTA 324 -478'!B17:C17</f>
        <v>100</v>
      </c>
      <c r="C9" s="97"/>
    </row>
    <row r="10" spans="1:3" x14ac:dyDescent="0.3">
      <c r="A10" s="5" t="s">
        <v>128</v>
      </c>
      <c r="B10" s="98"/>
      <c r="C10" s="98"/>
    </row>
    <row r="11" spans="1:3" ht="41.1" customHeight="1" x14ac:dyDescent="0.3">
      <c r="A11" s="5" t="s">
        <v>129</v>
      </c>
      <c r="B11" s="44"/>
      <c r="C11" s="44"/>
    </row>
    <row r="12" spans="1:3" ht="18.75" customHeight="1" x14ac:dyDescent="0.3">
      <c r="A12" s="5" t="s">
        <v>130</v>
      </c>
      <c r="B12" s="99"/>
      <c r="C12" s="99"/>
    </row>
    <row r="13" spans="1:3" x14ac:dyDescent="0.3">
      <c r="A13" s="5" t="s">
        <v>131</v>
      </c>
      <c r="B13" s="44"/>
      <c r="C13" s="44"/>
    </row>
    <row r="19" spans="4:8" x14ac:dyDescent="0.3">
      <c r="D19" t="str">
        <f t="shared" ref="D19:H19" si="0">UPPER(D17)</f>
        <v/>
      </c>
      <c r="E19" t="str">
        <f t="shared" si="0"/>
        <v/>
      </c>
      <c r="F19" t="str">
        <f t="shared" si="0"/>
        <v/>
      </c>
      <c r="G19" t="str">
        <f t="shared" si="0"/>
        <v/>
      </c>
      <c r="H19" t="str">
        <f t="shared" si="0"/>
        <v/>
      </c>
    </row>
    <row r="20" spans="4:8" x14ac:dyDescent="0.3">
      <c r="D20" t="str">
        <f t="shared" ref="D20:H20" si="1">UPPER(D18)</f>
        <v/>
      </c>
      <c r="E20" t="str">
        <f t="shared" si="1"/>
        <v/>
      </c>
      <c r="F20" t="str">
        <f t="shared" si="1"/>
        <v/>
      </c>
      <c r="G20" t="str">
        <f t="shared" si="1"/>
        <v/>
      </c>
      <c r="H20" t="str">
        <f t="shared" si="1"/>
        <v/>
      </c>
    </row>
    <row r="21" spans="4:8" x14ac:dyDescent="0.3">
      <c r="D21" t="str">
        <f t="shared" ref="D21:H21" si="2">UPPER(D19)</f>
        <v/>
      </c>
      <c r="E21" t="str">
        <f t="shared" si="2"/>
        <v/>
      </c>
      <c r="F21" t="str">
        <f t="shared" si="2"/>
        <v/>
      </c>
      <c r="G21" t="str">
        <f t="shared" si="2"/>
        <v/>
      </c>
      <c r="H21" t="str">
        <f t="shared" si="2"/>
        <v/>
      </c>
    </row>
    <row r="22" spans="4:8" x14ac:dyDescent="0.3">
      <c r="D22" t="str">
        <f>UPPER(D20)</f>
        <v/>
      </c>
      <c r="E22" t="str">
        <f t="shared" ref="E22:H22" si="3">UPPER(E20)</f>
        <v/>
      </c>
      <c r="F22" t="str">
        <f t="shared" si="3"/>
        <v/>
      </c>
      <c r="G22" t="str">
        <f t="shared" si="3"/>
        <v/>
      </c>
      <c r="H22" t="str">
        <f t="shared" si="3"/>
        <v/>
      </c>
    </row>
    <row r="23" spans="4:8" x14ac:dyDescent="0.3">
      <c r="D23" t="str">
        <f t="shared" ref="D23:H23" si="4">UPPER(D21)</f>
        <v/>
      </c>
      <c r="E23" t="str">
        <f t="shared" si="4"/>
        <v/>
      </c>
      <c r="F23" t="str">
        <f t="shared" si="4"/>
        <v/>
      </c>
      <c r="G23" t="str">
        <f t="shared" si="4"/>
        <v/>
      </c>
      <c r="H23" t="str">
        <f t="shared" si="4"/>
        <v/>
      </c>
    </row>
    <row r="24" spans="4:8" x14ac:dyDescent="0.3">
      <c r="D24" t="str">
        <f t="shared" ref="D24:H24" si="5">UPPER(D22)</f>
        <v/>
      </c>
      <c r="E24" t="str">
        <f t="shared" si="5"/>
        <v/>
      </c>
      <c r="F24" t="str">
        <f t="shared" si="5"/>
        <v/>
      </c>
      <c r="G24" t="str">
        <f t="shared" si="5"/>
        <v/>
      </c>
      <c r="H24" t="str">
        <f t="shared" si="5"/>
        <v/>
      </c>
    </row>
  </sheetData>
  <mergeCells count="13">
    <mergeCell ref="B13:C13"/>
    <mergeCell ref="B7:C7"/>
    <mergeCell ref="B8:C8"/>
    <mergeCell ref="B9:C9"/>
    <mergeCell ref="B10:C10"/>
    <mergeCell ref="B11:C11"/>
    <mergeCell ref="B12:C12"/>
    <mergeCell ref="B6:C6"/>
    <mergeCell ref="A1:C1"/>
    <mergeCell ref="B2:C2"/>
    <mergeCell ref="B3:C3"/>
    <mergeCell ref="B4:C4"/>
    <mergeCell ref="B5:C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FAE1A-7488-4345-8CA1-CE97BD0CF2D1}">
  <sheetPr>
    <tabColor theme="3" tint="0.39997558519241921"/>
  </sheetPr>
  <dimension ref="A1:C28"/>
  <sheetViews>
    <sheetView zoomScaleNormal="100" workbookViewId="0">
      <selection activeCell="B29" sqref="B29"/>
    </sheetView>
  </sheetViews>
  <sheetFormatPr baseColWidth="10" defaultColWidth="0" defaultRowHeight="14.4" x14ac:dyDescent="0.3"/>
  <cols>
    <col min="1" max="1" width="72.88671875" customWidth="1"/>
    <col min="2" max="2" width="39.88671875" customWidth="1"/>
    <col min="3" max="3" width="96.33203125" customWidth="1"/>
    <col min="4" max="16384" width="11.44140625" hidden="1"/>
  </cols>
  <sheetData>
    <row r="1" spans="1:3" ht="18" x14ac:dyDescent="0.3">
      <c r="A1" s="96" t="s">
        <v>132</v>
      </c>
      <c r="B1" s="96"/>
      <c r="C1" s="96"/>
    </row>
    <row r="2" spans="1:3" ht="14.1" customHeight="1" x14ac:dyDescent="0.3">
      <c r="A2" s="13" t="s">
        <v>27</v>
      </c>
      <c r="B2" s="46" t="str">
        <f>'GENERALES NOTA 321'!B2:C2</f>
        <v>SINIESTRO   APL</v>
      </c>
      <c r="C2" s="47"/>
    </row>
    <row r="3" spans="1:3" x14ac:dyDescent="0.3">
      <c r="A3" s="5" t="s">
        <v>29</v>
      </c>
      <c r="B3" s="44" t="str">
        <f>'GENERALES NOTA 322'!B2:C2</f>
        <v>11001334306620200013400</v>
      </c>
      <c r="C3" s="44"/>
    </row>
    <row r="4" spans="1:3" x14ac:dyDescent="0.3">
      <c r="A4" s="5" t="s">
        <v>30</v>
      </c>
      <c r="B4" s="44" t="str">
        <f>'GENERALES NOTA 322'!B3:C3</f>
        <v>JUZGADO SEXTO ADMINISTRATIVO ORAL DEL CIRCUITO DE BOGOTÁ</v>
      </c>
      <c r="C4" s="44"/>
    </row>
    <row r="5" spans="1:3" x14ac:dyDescent="0.3">
      <c r="A5" s="5" t="s">
        <v>31</v>
      </c>
      <c r="B5" s="44" t="str">
        <f>'GENERALES NOTA 322'!B4:C4</f>
        <v>DAVITA S.A.S., UNIDOSSIS S.A.S., PROVIDA FARMACÉUTICA S.A.S., INSTITUTO NACIONAL DE VIGILANCIA DE MEDICAMENTOS Y ALIMENTOS - INVIMA, COOSALUD EPS S.A., HOSPITAL UNIVERSITARIO DEL VALLE EVARISTO GARCÍA E.S.E. y el DEPARTAMENTO DEL VALLE DEL CAUCA - SECRETARÍA DE SALUD DEL VALLE DEL CAUCA</v>
      </c>
      <c r="C5" s="44"/>
    </row>
    <row r="6" spans="1:3" x14ac:dyDescent="0.3">
      <c r="A6" s="5" t="s">
        <v>32</v>
      </c>
      <c r="B6" s="44" t="str">
        <f>'GENERALES NOTA 322'!B5:C5</f>
        <v>LUIS EMILIO CORCINO (COMPAÑERO PERMANENTE); JULIO CESAR CORCINO ZAMORA (HIJO); LUIS FERNANDO MINA ZAMORA (HIJO); LUISA FERNANDA ZAMORA LUGO (HIJA); ROOSEVELT BERNAL (YERNO); JAVIER ADOLFO ZAMORA LUGO (HERMANO); VÍCTOR JESÚS LUGO (HERMANO); LADYS VIÁFARA (HERMANA); HAROLD ZAMORA VIVEROS (HERMANO); LUISA FERNANDA MINA MOSQUERA (NIETA); JEAN PIERRE MINA MOSQUERA (NIETO); CRISTIAN ANDRÉS MINA MOSQUERA (NIETO); JOSELYN ANDREA BERNAL ZAMORA (NIETA); MARLY ALEJANDRA LUGO MARTÍNEZ (SOBRINA); JORGE ENRIQUE VIVEROS ZAMORA (SOBRINO); SILVANA VIVEROS ZAMORA (SOBRINA); ANDREA STEPHANIA LUGO MARTÍNEZ (SOBRINA).</v>
      </c>
      <c r="C6" s="44"/>
    </row>
    <row r="7" spans="1:3" x14ac:dyDescent="0.3">
      <c r="A7" s="5" t="s">
        <v>33</v>
      </c>
      <c r="B7" s="44" t="str">
        <f>'GENERALES NOTA 322'!B6:C6</f>
        <v>LLAMADA EN GARANTIA</v>
      </c>
      <c r="C7" s="44"/>
    </row>
    <row r="8" spans="1:3" x14ac:dyDescent="0.3">
      <c r="A8" s="5" t="s">
        <v>133</v>
      </c>
      <c r="B8" s="44" t="str">
        <f>'GENERALES NOTA 325'!B8:C8</f>
        <v>REMOTO</v>
      </c>
      <c r="C8" s="44"/>
    </row>
    <row r="9" spans="1:3" ht="24" customHeight="1" x14ac:dyDescent="0.3">
      <c r="A9" s="5" t="s">
        <v>134</v>
      </c>
      <c r="B9" s="44"/>
      <c r="C9" s="44"/>
    </row>
    <row r="10" spans="1:3" ht="88.5" customHeight="1" x14ac:dyDescent="0.3">
      <c r="A10" s="5" t="s">
        <v>135</v>
      </c>
      <c r="B10" s="44"/>
      <c r="C10" s="44"/>
    </row>
    <row r="11" spans="1:3" ht="43.5" customHeight="1" x14ac:dyDescent="0.3">
      <c r="A11" s="102"/>
      <c r="B11" s="102"/>
      <c r="C11" s="102"/>
    </row>
    <row r="12" spans="1:3" hidden="1" x14ac:dyDescent="0.3">
      <c r="A12" s="103"/>
      <c r="B12" s="103"/>
      <c r="C12" s="103"/>
    </row>
    <row r="13" spans="1:3" ht="18" x14ac:dyDescent="0.3">
      <c r="A13" s="96" t="s">
        <v>136</v>
      </c>
      <c r="B13" s="96"/>
      <c r="C13" s="96"/>
    </row>
    <row r="14" spans="1:3" x14ac:dyDescent="0.3">
      <c r="A14" s="23" t="s">
        <v>82</v>
      </c>
      <c r="B14" s="91" t="s">
        <v>83</v>
      </c>
      <c r="C14" s="92"/>
    </row>
    <row r="15" spans="1:3" ht="28.8" x14ac:dyDescent="0.3">
      <c r="A15" s="21" t="s">
        <v>84</v>
      </c>
      <c r="B15" s="89"/>
      <c r="C15" s="90"/>
    </row>
    <row r="16" spans="1:3" ht="28.8" x14ac:dyDescent="0.3">
      <c r="A16" s="14" t="s">
        <v>85</v>
      </c>
      <c r="B16" s="74">
        <f>((C18+C19+C21+C22)-C25)*C24*C26</f>
        <v>100000000</v>
      </c>
      <c r="C16" s="74"/>
    </row>
    <row r="17" spans="1:3" x14ac:dyDescent="0.3">
      <c r="A17" s="23" t="s">
        <v>86</v>
      </c>
      <c r="B17" s="81" t="s">
        <v>15</v>
      </c>
      <c r="C17" s="82"/>
    </row>
    <row r="18" spans="1:3" x14ac:dyDescent="0.3">
      <c r="A18" s="77"/>
      <c r="B18" s="22" t="s">
        <v>16</v>
      </c>
      <c r="C18" s="19">
        <v>100000000</v>
      </c>
    </row>
    <row r="19" spans="1:3" x14ac:dyDescent="0.3">
      <c r="A19" s="78"/>
      <c r="B19" s="22" t="s">
        <v>17</v>
      </c>
      <c r="C19" s="19">
        <v>0</v>
      </c>
    </row>
    <row r="20" spans="1:3" x14ac:dyDescent="0.3">
      <c r="A20" s="78"/>
      <c r="B20" s="79" t="s">
        <v>18</v>
      </c>
      <c r="C20" s="80"/>
    </row>
    <row r="21" spans="1:3" x14ac:dyDescent="0.3">
      <c r="A21" s="78"/>
      <c r="B21" s="22" t="s">
        <v>79</v>
      </c>
      <c r="C21" s="19">
        <v>0</v>
      </c>
    </row>
    <row r="22" spans="1:3" ht="28.8" x14ac:dyDescent="0.3">
      <c r="A22" s="78"/>
      <c r="B22" s="22" t="s">
        <v>87</v>
      </c>
      <c r="C22" s="19">
        <v>0</v>
      </c>
    </row>
    <row r="23" spans="1:3" x14ac:dyDescent="0.3">
      <c r="A23" s="78"/>
      <c r="B23" s="79" t="s">
        <v>88</v>
      </c>
      <c r="C23" s="80"/>
    </row>
    <row r="24" spans="1:3" x14ac:dyDescent="0.3">
      <c r="A24" s="25"/>
      <c r="B24" s="22" t="s">
        <v>89</v>
      </c>
      <c r="C24" s="26">
        <v>1</v>
      </c>
    </row>
    <row r="25" spans="1:3" x14ac:dyDescent="0.3">
      <c r="A25" s="27"/>
      <c r="B25" s="22" t="s">
        <v>36</v>
      </c>
      <c r="C25" s="28">
        <v>0</v>
      </c>
    </row>
    <row r="26" spans="1:3" x14ac:dyDescent="0.3">
      <c r="A26" s="27"/>
      <c r="B26" s="39" t="s">
        <v>90</v>
      </c>
      <c r="C26" s="40">
        <v>1</v>
      </c>
    </row>
    <row r="27" spans="1:3" x14ac:dyDescent="0.3">
      <c r="A27" s="41" t="s">
        <v>91</v>
      </c>
      <c r="B27" s="100">
        <f>IFERROR(B16*(VLOOKUP(B14,Hoja2!$G$1:$H$6,2,0)),16666)</f>
        <v>16666</v>
      </c>
      <c r="C27" s="100"/>
    </row>
    <row r="28" spans="1:3" ht="95.25" customHeight="1" x14ac:dyDescent="0.3">
      <c r="A28" s="42" t="s">
        <v>137</v>
      </c>
      <c r="B28" s="101"/>
      <c r="C28" s="101"/>
    </row>
  </sheetData>
  <mergeCells count="21">
    <mergeCell ref="B27:C27"/>
    <mergeCell ref="A13:C13"/>
    <mergeCell ref="B28:C28"/>
    <mergeCell ref="A11:C12"/>
    <mergeCell ref="B20:C20"/>
    <mergeCell ref="B14:C14"/>
    <mergeCell ref="B15:C15"/>
    <mergeCell ref="B17:C17"/>
    <mergeCell ref="A18:A23"/>
    <mergeCell ref="B23:C23"/>
    <mergeCell ref="B16:C16"/>
    <mergeCell ref="B7:C7"/>
    <mergeCell ref="B8:C8"/>
    <mergeCell ref="B10:C10"/>
    <mergeCell ref="B9:C9"/>
    <mergeCell ref="A1:C1"/>
    <mergeCell ref="B2:C2"/>
    <mergeCell ref="B3:C3"/>
    <mergeCell ref="B4:C4"/>
    <mergeCell ref="B5:C5"/>
    <mergeCell ref="B6:C6"/>
  </mergeCells>
  <dataValidations count="1">
    <dataValidation type="decimal" operator="lessThanOrEqual" allowBlank="1" showInputMessage="1" showErrorMessage="1" sqref="C24" xr:uid="{41F05306-0647-4B3F-9F65-BA97A3AFC11D}">
      <formula1>1</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2AE44EFF-D747-47F8-839C-678EB5C9D5DF}">
          <x14:formula1>
            <xm:f>Hoja2!$N$1:$N$3</xm:f>
          </x14:formula1>
          <xm:sqref>B9:C9</xm:sqref>
        </x14:dataValidation>
        <x14:dataValidation type="list" allowBlank="1" showInputMessage="1" showErrorMessage="1" xr:uid="{B271960E-476F-49EB-921A-138494E0763A}">
          <x14:formula1>
            <xm:f>Hoja2!$G$1:$G$7</xm:f>
          </x14:formula1>
          <xm:sqref>B14:C14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4140625" defaultRowHeight="14.4" x14ac:dyDescent="0.3"/>
  <sheetData>
    <row r="1" spans="1:1" x14ac:dyDescent="0.3">
      <c r="A1" t="s">
        <v>138</v>
      </c>
    </row>
    <row r="2" spans="1:1" x14ac:dyDescent="0.3">
      <c r="A2" t="s">
        <v>100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N8"/>
  <sheetViews>
    <sheetView workbookViewId="0">
      <selection activeCell="A27" sqref="A27"/>
    </sheetView>
  </sheetViews>
  <sheetFormatPr baseColWidth="10" defaultColWidth="11.5546875" defaultRowHeight="14.4" x14ac:dyDescent="0.3"/>
  <cols>
    <col min="4" max="4" width="20.109375" bestFit="1" customWidth="1"/>
    <col min="5" max="5" width="42.88671875" bestFit="1" customWidth="1"/>
    <col min="7" max="7" width="33.33203125" customWidth="1"/>
    <col min="14" max="14" width="20.6640625" customWidth="1"/>
  </cols>
  <sheetData>
    <row r="1" spans="1:14" x14ac:dyDescent="0.3">
      <c r="A1" s="8" t="s">
        <v>37</v>
      </c>
      <c r="B1" t="s">
        <v>139</v>
      </c>
      <c r="C1" s="8" t="s">
        <v>41</v>
      </c>
      <c r="D1" s="8" t="s">
        <v>45</v>
      </c>
      <c r="E1" s="3" t="s">
        <v>46</v>
      </c>
      <c r="F1" s="2" t="s">
        <v>81</v>
      </c>
      <c r="G1" s="2" t="s">
        <v>140</v>
      </c>
      <c r="H1" s="4">
        <v>0.7</v>
      </c>
      <c r="I1" t="s">
        <v>141</v>
      </c>
      <c r="J1" t="s">
        <v>142</v>
      </c>
      <c r="L1" t="s">
        <v>6</v>
      </c>
      <c r="N1" s="2" t="s">
        <v>143</v>
      </c>
    </row>
    <row r="2" spans="1:14" x14ac:dyDescent="0.3">
      <c r="A2" t="s">
        <v>144</v>
      </c>
      <c r="B2" t="s">
        <v>100</v>
      </c>
      <c r="C2" t="s">
        <v>145</v>
      </c>
      <c r="D2" s="2" t="s">
        <v>146</v>
      </c>
      <c r="E2" s="1" t="s">
        <v>147</v>
      </c>
      <c r="F2" s="2" t="s">
        <v>83</v>
      </c>
      <c r="G2" s="2" t="s">
        <v>148</v>
      </c>
      <c r="H2" s="4">
        <v>0.25</v>
      </c>
      <c r="I2" t="s">
        <v>149</v>
      </c>
      <c r="J2" t="s">
        <v>150</v>
      </c>
      <c r="L2" t="s">
        <v>151</v>
      </c>
      <c r="N2" s="2" t="s">
        <v>152</v>
      </c>
    </row>
    <row r="3" spans="1:14" x14ac:dyDescent="0.3">
      <c r="A3" t="s">
        <v>153</v>
      </c>
      <c r="C3" t="s">
        <v>154</v>
      </c>
      <c r="D3" s="2" t="s">
        <v>155</v>
      </c>
      <c r="E3" s="1" t="s">
        <v>156</v>
      </c>
      <c r="F3" s="2" t="s">
        <v>157</v>
      </c>
      <c r="G3" s="2" t="s">
        <v>158</v>
      </c>
      <c r="H3" s="4">
        <v>0.55000000000000004</v>
      </c>
      <c r="I3" t="s">
        <v>159</v>
      </c>
      <c r="J3" t="s">
        <v>160</v>
      </c>
      <c r="N3" s="2" t="s">
        <v>83</v>
      </c>
    </row>
    <row r="4" spans="1:14" x14ac:dyDescent="0.3">
      <c r="A4" t="s">
        <v>161</v>
      </c>
      <c r="C4" t="s">
        <v>162</v>
      </c>
      <c r="E4" s="1" t="s">
        <v>163</v>
      </c>
      <c r="G4" s="2" t="s">
        <v>164</v>
      </c>
      <c r="H4" s="4">
        <v>0.15</v>
      </c>
      <c r="I4" t="s">
        <v>165</v>
      </c>
      <c r="J4" t="s">
        <v>166</v>
      </c>
      <c r="N4" s="2"/>
    </row>
    <row r="5" spans="1:14" x14ac:dyDescent="0.3">
      <c r="A5" t="s">
        <v>167</v>
      </c>
      <c r="E5" s="1" t="s">
        <v>168</v>
      </c>
      <c r="G5" s="2" t="s">
        <v>169</v>
      </c>
      <c r="H5" s="4">
        <v>0.7</v>
      </c>
      <c r="I5" t="s">
        <v>170</v>
      </c>
      <c r="J5" t="s">
        <v>171</v>
      </c>
      <c r="N5" s="2"/>
    </row>
    <row r="6" spans="1:14" x14ac:dyDescent="0.3">
      <c r="E6" s="1" t="s">
        <v>172</v>
      </c>
      <c r="G6" s="2" t="s">
        <v>173</v>
      </c>
      <c r="H6" s="4">
        <v>0.3</v>
      </c>
      <c r="J6" t="s">
        <v>174</v>
      </c>
      <c r="N6" s="2"/>
    </row>
    <row r="7" spans="1:14" x14ac:dyDescent="0.3">
      <c r="E7" s="1" t="s">
        <v>175</v>
      </c>
      <c r="G7" s="2" t="s">
        <v>83</v>
      </c>
      <c r="N7" s="2" t="s">
        <v>83</v>
      </c>
    </row>
    <row r="8" spans="1:14" x14ac:dyDescent="0.3">
      <c r="E8" s="1" t="s">
        <v>176</v>
      </c>
    </row>
  </sheetData>
  <pageMargins left="0.7" right="0.7" top="0.75" bottom="0.75" header="0.3" footer="0.3"/>
  <pageSetup orientation="portrait" r:id="rId1"/>
  <headerFooter>
    <oddHeader>&amp;C&amp;"Calibri"&amp;10&amp;K000000Internal&amp;1#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D89E017-DF9E-4D7A-9036-DAED46F48CF9}">
  <ds:schemaRefs>
    <ds:schemaRef ds:uri="http://schemas.microsoft.com/sharepoint/v3/contenttype/forms"/>
  </ds:schemaRefs>
</ds:datastoreItem>
</file>

<file path=customXml/itemProps2.xml><?xml version="1.0" encoding="utf-8"?>
<ds:datastoreItem xmlns:ds="http://schemas.openxmlformats.org/officeDocument/2006/customXml" ds:itemID="{A6FDF152-C196-4040-AB51-46B29C1B68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053764-0AEE-4C5F-8731-D8855A804D4F}">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GENERALES NOTA 322</vt:lpstr>
      <vt:lpstr>GENERALES NOTA 321</vt:lpstr>
      <vt:lpstr>GENERALES  NOTA 324 -478</vt:lpstr>
      <vt:lpstr>GENERALES NOTA 325</vt:lpstr>
      <vt:lpstr>CONCEPTO DE CONCILIACIÓN 330 </vt:lpstr>
      <vt:lpstr>CAMBIO DE CONTINGENCIA 423</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Kathalina Carpetta Mejia</cp:lastModifiedBy>
  <cp:revision/>
  <dcterms:created xsi:type="dcterms:W3CDTF">2020-12-07T14:41:17Z</dcterms:created>
  <dcterms:modified xsi:type="dcterms:W3CDTF">2024-12-30T18:00:46Z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y fmtid="{D5CDD505-2E9C-101B-9397-08002B2CF9AE}" pid="30" name="ContentTypeId">
    <vt:lpwstr>0x0101002C92A54D8AB3014FADD0201C99992F62</vt:lpwstr>
  </property>
  <property fmtid="{D5CDD505-2E9C-101B-9397-08002B2CF9AE}" pid="31" name="MediaServiceImageTags">
    <vt:lpwstr/>
  </property>
</Properties>
</file>