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43CC6BA8-271E-42C4-B296-92BA1DECE7E3}"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<sst xmlns="http://schemas.openxmlformats.org/spreadsheetml/2006/main" count="195" uniqueCount="154">
  <si>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</si>
  <si>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</si>
  <si>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23001310500520240015800</t>
  </si>
  <si>
    <t>Juzgado</t>
  </si>
  <si>
    <t>005 LABORAL CIRCUITO MONTERIA</t>
  </si>
  <si>
    <t>Demandado</t>
  </si>
  <si>
    <t>COLFONDOS Y OTRO</t>
  </si>
  <si>
    <t xml:space="preserve">Demandante </t>
  </si>
  <si>
    <t>MIGUEL ANTONIO SANCHEZ COLON C.C: 6.887.048</t>
  </si>
  <si>
    <t>Tipo de vinculacion compañía</t>
  </si>
  <si>
    <t>LLAMADA EN GARANTIA</t>
  </si>
  <si>
    <t>Nombre de lesionado o muerto (s)</t>
  </si>
  <si>
    <t>N/A</t>
  </si>
  <si>
    <t>Fecha de los hechos</t>
  </si>
  <si>
    <t>09/05/1997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</si>
  <si>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</si>
  <si>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</si>
  <si>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</si>
  <si>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</si>
  <si>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</si>
  <si>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MIGUEL ANTONIO SANCHEZ COLON, IDENTIFICADO CON LA C.C: 6.887.048, NACIÓ EL 27/08/1961. MANIFIESTA HABER ESTADO AFILIADO A LA EXTINTA LA CAJA NACIONAL DE PREVISIÓN SOCIAL, CAJANAL, HOY COLPENSIONES. EL 8/05/1997 FUE AFILIADO, INDUCIDO POR SU EMPLEADOR AL FONDO DE PENSIONES COLFONDOS S.A. AL MOMENTO DE LA AFILIACIÓN, NO TENÍA CONOCIMIENTO DEL FUNCIONAMIENTO DE LOS REGÍMENES, POR LO FUE INDUCIDO A LA FILIACIÓN DESCONOCIENDO EL PERJURIO A FUTURO. AL MOMENTO DEL TRASLADO AL RAIS, NUNCA SE LE OTORGÓ DOBLE ASESORÍA PARA EFECTOS DE QUE COMPRENDIERA LOS PROS Y LOS CONTRAS DE CADA RÉGIMEN PENSIONAL Y CONFORME A ELLO PUDIERA ELEGIR EL QUE SEGÚN SUS CONDICIONES PARTICULARES LE FUESE MÁS FAVORABLE. EL DEMANDANTE NO SE HA PENSIONADO A LA FECHA Y POR TAL RAZÓN SOLICITÓ A COLPENSIONES QUE LO RECIBIERA EN DICHO RÉGIMEN, PERO LA ENTIDAD LE CONTESTÓ NEGATIVAMENTE LA MISMA ARGUMENTANDO QUE DICHO TRASLADO NO LE ES VIABLE DEBIDO A LA EDAD CON LA QUE CUENTA EN LA ACTUALIDAD.</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</si>
  <si>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</si>
  <si>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</si>
  <si>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</si>
  <si>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</si>
  <si>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</si>
  <si>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</si>
  <si>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</si>
  <si>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</si>
  <si>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</si>
  <si>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</si>
  <si>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</si>
  <si>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</si>
  <si>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</si>
  <si>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</si>
  <si>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</si>
  <si>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</si>
  <si>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15/11/2024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</si>
  <si>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</si>
  <si>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</si>
  <si>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</si>
  <si>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</si>
  <si>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</si>
  <si>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</si>
  <si>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</si>
  <si>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</si>
  <si>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</si>
  <si>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</si>
  <si>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</si>
  <si>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</si>
  <si>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</si>
  <si>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</si>
  <si>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</si>
  <si>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</si>
  <si>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</si>
  <si>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</si>
  <si>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</si>
  <si>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</si>
  <si>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</si>
  <si>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</si>
  <si>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</si>
  <si>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</si>
  <si>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</si>
  <si>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</si>
  <si>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</si>
  <si>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</si>
  <si>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</si>
  <si>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</si>
  <si>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</si>
  <si>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</si>
  <si>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</si>
  <si>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</si>
  <si>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</si>
  <si>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</si>
  <si>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</si>
  <si>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</si>
  <si>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</si>
  <si>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</si>
  <si>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</si>
  <si>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</si>
  <si>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</si>
  <si>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</si>
  <si>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</si>
  <si>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</si>
  <si>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</si>
  <si>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</si>
  <si>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</si>
  <si>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</si>
  <si>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</si>
  <si>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</si>
  <si>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</si>
  <si>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mayo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</si>
  <si>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</si>
  <si>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</si>
  <si>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</si>
  <si>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</si>
  <si>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</si>
  <si>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</si>
  <si>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</si>
  <si>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</si>
  <si>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</si>
  <si>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</si>
  <si>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3. AFILIACIÓN LIBRE Y ESPONTÁNEA DEL SEÑOR MIGUEL ANTONIO SANCHEZ COLON AL RÉGIMEN DE AHORRO INDIVIDUAL CON SOLIDARIDAD 
4.ERROR DE DERECHO NO VICIA EL CONSENTIMIENTO
5.PROHIBICIÓN DEL TRASLADO DEL RÉGIMEN DE AHORRO INDIVIDUAL CON SOLIDARIDAD AL RÉGIMEN DE PRIMA MEDIA CON PRESTACIÓN DEFINIDA
6.INEXISTENCIA DE LA OBLIGACIÓN DE DEVOLVER EL SEGURO PREVISIONAL CUANDO SE DECLARA LA NULIDAD Y/O INEFICACIA DE LA AFILIACIÓN POR FALTA DE CAUSA Y PORQUE AFECTA DERECHOS DE TERCEROS DE BUENA FE
7.EL TRASLADO ENTRE ADMINISTRADORAS DEL RAIS DENOTA LA VOLUNTAD DEL AFILIADO DE PERMANECER EN EL RÉGIMEN DE AHORRO INDIVIDUAL CON SOLIDARIDAD Y CONSIGO, SE CONFIGURA UN ACTO DE RELACIONAMIENTO QUE PRESUPONE EL CONOCIMIENTO DEL FUNCIONAMIENTO DE DICHO RÉGIMEN   
8.PRESCRIPCION
9.BUENA FE
10.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</si>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</sst>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3B7E1DFC-2B21-40CD-B99D-838BA78E29CD}"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11-29T15:09:51.11" personId="{3B7E1DFC-2B21-40CD-B99D-838BA78E29CD}" id="{8EE68BFD-BED4-4AB3-B929-510BDAE03573}">
    <text>Está pendiente que el área de informes nos envíe el AJR. Una vez lo tenga te lo comparto para ajustar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70" zoomScaleNormal="70" workbookViewId="0">
      <selection activeCell="B2" sqref="B2:C2"/>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6" t="s">
        <v>19</v>
      </c>
      <c r="B12" s="40" t="s">
        <v>20</v>
      </c>
      <c r="C12" s="40"/>
    </row>
    <row r="13" spans="1:3" ht="30" customHeight="1" x14ac:dyDescent="0.3">
      <c r="A13" s="46"/>
      <c r="B13" s="40"/>
      <c r="C13" s="40"/>
    </row>
    <row r="14" spans="1:3" ht="73.5" customHeight="1" x14ac:dyDescent="0.3">
      <c r="A14" s="46"/>
      <c r="B14" s="40"/>
      <c r="C14" s="40"/>
    </row>
    <row r="15" spans="1:3" ht="28.8" x14ac:dyDescent="0.3">
      <c r="A15" s="5" t="s">
        <v>21</v>
      </c>
      <c r="B15" s="47" t="s">
        <v>22</v>
      </c>
      <c r="C15" s="48"/>
    </row>
    <row r="16" spans="1:3" ht="33.75" customHeight="1" x14ac:dyDescent="0.3">
      <c r="A16" s="49" t="s">
        <v>23</v>
      </c>
      <c r="B16" s="50" t="s">
        <v>24</v>
      </c>
      <c r="C16" s="50"/>
    </row>
    <row r="17" spans="1:3" ht="33.75" customHeight="1" x14ac:dyDescent="0.3">
      <c r="A17" s="49"/>
      <c r="B17" s="11" t="s">
        <v>25</v>
      </c>
      <c r="C17" s="6"/>
    </row>
    <row r="18" spans="1:3" ht="33.75" customHeight="1" x14ac:dyDescent="0.3">
      <c r="A18" s="49"/>
      <c r="B18" s="11" t="s">
        <v>26</v>
      </c>
      <c r="C18" s="6"/>
    </row>
    <row r="19" spans="1:3" x14ac:dyDescent="0.3">
      <c r="A19" s="49"/>
      <c r="B19" s="51" t="s">
        <v>27</v>
      </c>
      <c r="C19" s="52"/>
    </row>
    <row r="20" spans="1:3" x14ac:dyDescent="0.3">
      <c r="A20" s="49"/>
      <c r="B20" s="11"/>
      <c r="C20" s="6"/>
    </row>
    <row r="21" spans="1:3" x14ac:dyDescent="0.3">
      <c r="A21" s="49"/>
      <c r="B21" s="11"/>
      <c r="C21" s="6"/>
    </row>
    <row r="22" spans="1:3" x14ac:dyDescent="0.3">
      <c r="A22" s="49"/>
      <c r="B22" s="51" t="s">
        <v>28</v>
      </c>
      <c r="C22" s="52"/>
    </row>
    <row r="23" spans="1:3" x14ac:dyDescent="0.3">
      <c r="A23" s="49"/>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5">
        <v>45623</v>
      </c>
      <c r="C27" s="45"/>
    </row>
    <row r="28" spans="1:3" x14ac:dyDescent="0.3">
      <c r="A28" s="5" t="s">
        <v>36</v>
      </c>
      <c r="B28" s="45" t="s">
        <v>37</v>
      </c>
      <c r="C28" s="45"/>
    </row>
    <row r="29" spans="1:3" x14ac:dyDescent="0.3">
      <c r="A29" s="5" t="s">
        <v>38</v>
      </c>
      <c r="B29" s="45">
        <v>45625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3" t="s">
        <v>39</v>
      </c>
      <c r="B1" s="53"/>
      <c r="C1" s="53"/>
    </row>
    <row r="2" spans="1:3" x14ac:dyDescent="0.3">
      <c r="A2" s="13" t="s">
        <v>40</v>
      </c>
      <c r="B2" s="54" t="s">
        <v>41</v>
      </c>
      <c r="C2" s="55"/>
    </row>
    <row r="3" spans="1:3" x14ac:dyDescent="0.3">
      <c r="A3" s="5" t="s">
        <v>1</v>
      </c>
      <c r="B3" s="40" t="str">
        <f>'GENERALES NOTA 322'!B2:C2</f>
        <v>23001310500520240015800</v>
      </c>
      <c r="C3" s="40"/>
    </row>
    <row r="4" spans="1:3" x14ac:dyDescent="0.3">
      <c r="A4" s="5" t="s">
        <v>3</v>
      </c>
      <c r="B4" s="40" t="str">
        <f>'GENERALES NOTA 322'!B3:C3</f>
        <v>005 LABORAL CIRCUITO MONTERIA</v>
      </c>
      <c r="C4" s="40"/>
    </row>
    <row r="5" spans="1:3" x14ac:dyDescent="0.3">
      <c r="A5" s="5" t="s">
        <v>5</v>
      </c>
      <c r="B5" s="40" t="str">
        <f>'GENERALES NOTA 322'!B4:C4</f>
        <v>COLFONDOS Y OTRO</v>
      </c>
      <c r="C5" s="40"/>
    </row>
    <row r="6" spans="1:3" x14ac:dyDescent="0.3">
      <c r="A6" s="5" t="s">
        <v>7</v>
      </c>
      <c r="B6" s="40" t="str">
        <f>'GENERALES NOTA 322'!B5:C5</f>
        <v>MIGUEL ANTONIO SANCHEZ COLON C.C: 6.887.048</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4"/>
      <c r="C10" s="56"/>
    </row>
    <row r="11" spans="1:3" x14ac:dyDescent="0.3">
      <c r="A11" s="13" t="s">
        <v>44</v>
      </c>
      <c r="B11" s="54"/>
      <c r="C11" s="55"/>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7" t="s">
        <v>49</v>
      </c>
      <c r="B16" s="40"/>
      <c r="C16" s="40"/>
    </row>
    <row r="17" spans="1:3" x14ac:dyDescent="0.3">
      <c r="A17" s="58"/>
      <c r="B17" s="9" t="s">
        <v>50</v>
      </c>
      <c r="C17" s="10" t="s">
        <v>51</v>
      </c>
    </row>
    <row r="18" spans="1:3" x14ac:dyDescent="0.3">
      <c r="A18" s="58"/>
      <c r="B18" s="11"/>
      <c r="C18" s="11"/>
    </row>
    <row r="19" spans="1:3" x14ac:dyDescent="0.3">
      <c r="A19" s="58"/>
      <c r="B19" s="11"/>
      <c r="C19" s="11"/>
    </row>
    <row r="20" spans="1:3" x14ac:dyDescent="0.3">
      <c r="A20" s="58"/>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59" t="s">
        <v>58</v>
      </c>
      <c r="B27" s="59"/>
      <c r="C27" s="59"/>
    </row>
    <row r="28" spans="1:3" ht="14.4" customHeight="1" x14ac:dyDescent="0.3">
      <c r="A28" s="60" t="s">
        <v>59</v>
      </c>
      <c r="B28" s="61"/>
      <c r="C28" s="31"/>
    </row>
    <row r="29" spans="1:3" ht="14.4" customHeight="1" x14ac:dyDescent="0.3">
      <c r="A29" s="62" t="s">
        <v>60</v>
      </c>
      <c r="B29" s="63"/>
      <c r="C29" s="31"/>
    </row>
    <row r="30" spans="1:3" ht="14.4" customHeight="1" x14ac:dyDescent="0.3">
      <c r="A30" s="62" t="s">
        <v>61</v>
      </c>
      <c r="B30" s="63"/>
      <c r="C30" s="32"/>
    </row>
    <row r="31" spans="1:3" ht="14.4" customHeight="1" x14ac:dyDescent="0.3">
      <c r="A31" s="62" t="s">
        <v>62</v>
      </c>
      <c r="B31" s="63"/>
      <c r="C31" s="31"/>
    </row>
    <row r="32" spans="1:3" x14ac:dyDescent="0.3">
      <c r="A32" s="62" t="s">
        <v>63</v>
      </c>
      <c r="B32" s="63"/>
      <c r="C32" s="31"/>
    </row>
    <row r="33" spans="1:3" ht="14.4" customHeight="1" x14ac:dyDescent="0.3">
      <c r="A33" s="62" t="s">
        <v>64</v>
      </c>
      <c r="B33" s="63"/>
      <c r="C33" s="31"/>
    </row>
    <row r="34" spans="1:3" ht="14.4" customHeight="1" x14ac:dyDescent="0.3">
      <c r="A34" s="62" t="s">
        <v>65</v>
      </c>
      <c r="B34" s="63"/>
      <c r="C34" s="33"/>
    </row>
    <row r="35" spans="1:3" x14ac:dyDescent="0.3">
      <c r="A35" s="60" t="s">
        <v>66</v>
      </c>
      <c r="B35" s="61"/>
      <c r="C35" s="34"/>
    </row>
    <row r="36" spans="1:3" x14ac:dyDescent="0.3">
      <c r="A36" s="65" t="s">
        <v>67</v>
      </c>
      <c r="B36" s="65"/>
      <c r="C36" s="65"/>
    </row>
    <row r="37" spans="1:3" x14ac:dyDescent="0.3">
      <c r="A37" s="64" t="s">
        <v>68</v>
      </c>
      <c r="B37" s="64"/>
      <c r="C37" s="11"/>
    </row>
    <row r="38" spans="1:3" x14ac:dyDescent="0.3">
      <c r="A38" s="64" t="s">
        <v>69</v>
      </c>
      <c r="B38" s="64"/>
      <c r="C38" s="11"/>
    </row>
    <row r="39" spans="1:3" x14ac:dyDescent="0.3">
      <c r="A39" s="64" t="s">
        <v>70</v>
      </c>
      <c r="B39" s="64"/>
      <c r="C39" s="11"/>
    </row>
    <row r="40" spans="1:3" x14ac:dyDescent="0.3">
      <c r="A40" s="64" t="s">
        <v>71</v>
      </c>
      <c r="B40" s="64"/>
      <c r="C40" s="11"/>
    </row>
    <row r="41" spans="1:3" x14ac:dyDescent="0.3">
      <c r="A41" s="64" t="s">
        <v>72</v>
      </c>
      <c r="B41" s="64"/>
      <c r="C41" s="11"/>
    </row>
    <row r="42" spans="1:3" x14ac:dyDescent="0.3">
      <c r="A42" s="64" t="s">
        <v>73</v>
      </c>
      <c r="B42" s="64"/>
      <c r="C42" s="11"/>
    </row>
    <row r="43" spans="1:3" x14ac:dyDescent="0.3">
      <c r="A43" s="64" t="s">
        <v>74</v>
      </c>
      <c r="B43" s="64"/>
      <c r="C43" s="11"/>
    </row>
    <row r="44" spans="1:3" x14ac:dyDescent="0.3">
      <c r="A44" s="64" t="s">
        <v>75</v>
      </c>
      <c r="B44" s="64"/>
      <c r="C44" s="11"/>
    </row>
    <row r="45" spans="1:3" x14ac:dyDescent="0.3">
      <c r="A45" s="64" t="s">
        <v>76</v>
      </c>
      <c r="B45" s="64"/>
      <c r="C45" s="11"/>
    </row>
    <row r="46" spans="1:3" x14ac:dyDescent="0.3">
      <c r="A46" s="64" t="s">
        <v>77</v>
      </c>
      <c r="B46" s="64"/>
      <c r="C46" s="11"/>
    </row>
    <row r="47" spans="1:3" x14ac:dyDescent="0.3">
      <c r="A47" s="64" t="s">
        <v>78</v>
      </c>
      <c r="B47" s="64"/>
      <c r="C47" s="11"/>
    </row>
    <row r="48" spans="1:3" x14ac:dyDescent="0.3">
      <c r="A48" s="64" t="s">
        <v>79</v>
      </c>
      <c r="B48" s="64"/>
      <c r="C48" s="11"/>
    </row>
    <row r="49" spans="1:3" x14ac:dyDescent="0.3">
      <c r="A49" s="64" t="s">
        <v>80</v>
      </c>
      <c r="B49" s="64"/>
      <c r="C49" s="11"/>
    </row>
    <row r="50" spans="1:3" x14ac:dyDescent="0.3">
      <c r="A50" s="64" t="s">
        <v>81</v>
      </c>
      <c r="B50" s="64"/>
      <c r="C50" s="11"/>
    </row>
    <row r="51" spans="1:3" x14ac:dyDescent="0.3">
      <c r="A51" s="64" t="s">
        <v>82</v>
      </c>
      <c r="B51" s="64"/>
      <c r="C51" s="11"/>
    </row>
    <row r="52" spans="1:3" x14ac:dyDescent="0.3">
      <c r="A52" s="64" t="s">
        <v>83</v>
      </c>
      <c r="B52" s="64"/>
      <c r="C52" s="11"/>
    </row>
    <row r="53" spans="1:3" x14ac:dyDescent="0.3">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3" t="s">
        <v>84</v>
      </c>
      <c r="B1" s="53"/>
      <c r="C1" s="53"/>
    </row>
    <row r="2" spans="1:6" x14ac:dyDescent="0.3">
      <c r="A2" s="20" t="s">
        <v>40</v>
      </c>
      <c r="B2" s="83" t="s">
        <v>153</v>
      </c>
      <c r="C2" s="84"/>
    </row>
    <row r="3" spans="1:6" x14ac:dyDescent="0.3">
      <c r="A3" s="21" t="s">
        <v>1</v>
      </c>
      <c r="B3" s="85" t="str">
        <f>'GENERALES NOTA 322'!B2:C2</f>
        <v>23001310500520240015800</v>
      </c>
      <c r="C3" s="85"/>
    </row>
    <row r="4" spans="1:6" x14ac:dyDescent="0.3">
      <c r="A4" s="21" t="s">
        <v>3</v>
      </c>
      <c r="B4" s="85" t="str">
        <f>'GENERALES NOTA 322'!B3:C3</f>
        <v>005 LABORAL CIRCUITO MONTERIA</v>
      </c>
      <c r="C4" s="85"/>
    </row>
    <row r="5" spans="1:6" x14ac:dyDescent="0.3">
      <c r="A5" s="21" t="s">
        <v>5</v>
      </c>
      <c r="B5" s="85" t="str">
        <f>'GENERALES NOTA 322'!B4:C4</f>
        <v>COLFONDOS Y OTRO</v>
      </c>
      <c r="C5" s="85"/>
    </row>
    <row r="6" spans="1:6" ht="14.4" customHeight="1" x14ac:dyDescent="0.3">
      <c r="A6" s="21" t="s">
        <v>7</v>
      </c>
      <c r="B6" s="85" t="str">
        <f>'GENERALES NOTA 322'!B5:C5</f>
        <v>MIGUEL ANTONIO SANCHEZ COLON C.C: 6.887.048</v>
      </c>
      <c r="C6" s="85"/>
    </row>
    <row r="7" spans="1:6" x14ac:dyDescent="0.3">
      <c r="A7" s="21" t="s">
        <v>9</v>
      </c>
      <c r="B7" s="85" t="str">
        <f>'GENERALES NOTA 322'!B6:C6</f>
        <v>LLAMADA EN GARANTIA</v>
      </c>
      <c r="C7" s="85"/>
    </row>
    <row r="8" spans="1:6" ht="28.8" x14ac:dyDescent="0.3">
      <c r="A8" s="21" t="s">
        <v>21</v>
      </c>
      <c r="B8" s="79" t="str">
        <f>'GENERALES NOTA 322'!B15:C15</f>
        <v>NO ES POSIBLE CUANTIFICAR LAS PRETENSIONES DE LA DEMANDA EN ATENCIÓN A LA NATURALEZA DEL PROCESO.</v>
      </c>
      <c r="C8" s="80"/>
    </row>
    <row r="9" spans="1:6" x14ac:dyDescent="0.3">
      <c r="A9" s="86" t="s">
        <v>23</v>
      </c>
      <c r="B9" s="70" t="s">
        <v>24</v>
      </c>
      <c r="C9" s="71"/>
    </row>
    <row r="10" spans="1:6" x14ac:dyDescent="0.3">
      <c r="A10" s="86"/>
      <c r="B10" s="22" t="s">
        <v>25</v>
      </c>
      <c r="C10" s="19">
        <f>'GENERALES NOTA 322'!C17</f>
        <v>0</v>
      </c>
    </row>
    <row r="11" spans="1:6" x14ac:dyDescent="0.3">
      <c r="A11" s="86"/>
      <c r="B11" s="22" t="s">
        <v>26</v>
      </c>
      <c r="C11" s="19">
        <f>'GENERALES NOTA 322'!C18</f>
        <v>0</v>
      </c>
    </row>
    <row r="12" spans="1:6" x14ac:dyDescent="0.3">
      <c r="A12" s="86"/>
      <c r="B12" s="70"/>
      <c r="C12" s="71"/>
    </row>
    <row r="13" spans="1:6" x14ac:dyDescent="0.3">
      <c r="A13" s="86"/>
      <c r="B13" s="22" t="s">
        <v>85</v>
      </c>
      <c r="C13" s="24"/>
    </row>
    <row r="14" spans="1:6" x14ac:dyDescent="0.3">
      <c r="A14" s="86"/>
      <c r="B14" s="22" t="s">
        <v>86</v>
      </c>
      <c r="C14" s="24"/>
      <c r="E14" t="s">
        <v>87</v>
      </c>
      <c r="F14" s="17">
        <v>0.7</v>
      </c>
    </row>
    <row r="15" spans="1:6" x14ac:dyDescent="0.3">
      <c r="A15" s="23" t="s">
        <v>88</v>
      </c>
      <c r="B15" s="83" t="s">
        <v>89</v>
      </c>
      <c r="C15" s="84"/>
    </row>
    <row r="16" spans="1:6" ht="15" customHeight="1" x14ac:dyDescent="0.3">
      <c r="A16" s="21" t="s">
        <v>90</v>
      </c>
      <c r="B16" s="81" t="s">
        <v>91</v>
      </c>
      <c r="C16" s="82"/>
    </row>
    <row r="17" spans="1:3" ht="28.5" customHeight="1" x14ac:dyDescent="0.3">
      <c r="A17" s="14" t="s">
        <v>92</v>
      </c>
      <c r="B17" s="72">
        <f>((C19+C20+C22+C23)-C26)*C25*C27</f>
        <v>0</v>
      </c>
      <c r="C17" s="72"/>
    </row>
    <row r="18" spans="1:3" x14ac:dyDescent="0.3">
      <c r="A18" s="23" t="s">
        <v>93</v>
      </c>
      <c r="B18" s="73" t="s">
        <v>24</v>
      </c>
      <c r="C18" s="74"/>
    </row>
    <row r="19" spans="1:3" x14ac:dyDescent="0.3">
      <c r="A19" s="68"/>
      <c r="B19" s="22" t="s">
        <v>25</v>
      </c>
      <c r="C19" s="19"/>
    </row>
    <row r="20" spans="1:3" x14ac:dyDescent="0.3">
      <c r="A20" s="69"/>
      <c r="B20" s="22" t="s">
        <v>26</v>
      </c>
      <c r="C20" s="19">
        <v>0</v>
      </c>
    </row>
    <row r="21" spans="1:3" x14ac:dyDescent="0.3">
      <c r="A21" s="69"/>
      <c r="B21" s="70" t="s">
        <v>27</v>
      </c>
      <c r="C21" s="71"/>
    </row>
    <row r="22" spans="1:3" x14ac:dyDescent="0.3">
      <c r="A22" s="69"/>
      <c r="B22" s="22" t="s">
        <v>85</v>
      </c>
      <c r="C22" s="19">
        <v>0</v>
      </c>
    </row>
    <row r="23" spans="1:3" ht="28.8" x14ac:dyDescent="0.3">
      <c r="A23" s="69"/>
      <c r="B23" s="22" t="s">
        <v>94</v>
      </c>
      <c r="C23" s="19">
        <v>0</v>
      </c>
    </row>
    <row r="24" spans="1:3" x14ac:dyDescent="0.3">
      <c r="A24" s="69"/>
      <c r="B24" s="70" t="s">
        <v>95</v>
      </c>
      <c r="C24" s="71"/>
    </row>
    <row r="25" spans="1:3" x14ac:dyDescent="0.3">
      <c r="A25" s="25"/>
      <c r="B25" s="22" t="s">
        <v>96</v>
      </c>
      <c r="C25" s="26"/>
    </row>
    <row r="26" spans="1:3" x14ac:dyDescent="0.3">
      <c r="A26" s="27"/>
      <c r="B26" s="22" t="s">
        <v>44</v>
      </c>
      <c r="C26" s="28">
        <v>0</v>
      </c>
    </row>
    <row r="27" spans="1:3" x14ac:dyDescent="0.3">
      <c r="A27" s="27"/>
      <c r="B27" s="22" t="s">
        <v>97</v>
      </c>
      <c r="C27" s="26"/>
    </row>
    <row r="28" spans="1:3" x14ac:dyDescent="0.3">
      <c r="A28" s="18" t="s">
        <v>98</v>
      </c>
      <c r="B28" s="72">
        <f>IFERROR(B17*(VLOOKUP(B15,Hoja2!$G$1:$H$6,2,0)),16666)</f>
        <v>16666</v>
      </c>
      <c r="C28" s="72"/>
    </row>
    <row r="29" spans="1:3" ht="28.8" x14ac:dyDescent="0.3">
      <c r="A29" s="21" t="s">
        <v>99</v>
      </c>
      <c r="B29" s="75" t="s">
        <v>100</v>
      </c>
      <c r="C29" s="76"/>
    </row>
    <row r="30" spans="1:3" ht="28.8" x14ac:dyDescent="0.3">
      <c r="A30" s="21" t="s">
        <v>101</v>
      </c>
      <c r="B30" s="77" t="s">
        <v>102</v>
      </c>
      <c r="C30" s="78"/>
    </row>
    <row r="31" spans="1:3" ht="18" x14ac:dyDescent="0.3">
      <c r="A31" s="29" t="s">
        <v>103</v>
      </c>
      <c r="B31" s="29"/>
      <c r="C31" s="29"/>
    </row>
    <row r="32" spans="1:3" x14ac:dyDescent="0.3">
      <c r="A32" s="30" t="s">
        <v>104</v>
      </c>
      <c r="B32" s="67"/>
      <c r="C32" s="67"/>
    </row>
    <row r="33" spans="1:3" x14ac:dyDescent="0.3">
      <c r="A33" s="30" t="s">
        <v>105</v>
      </c>
      <c r="B33" s="67"/>
      <c r="C33" s="67"/>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3" t="s">
        <v>106</v>
      </c>
      <c r="B1" s="53"/>
      <c r="C1" s="53"/>
    </row>
    <row r="2" spans="1:3" ht="17.100000000000001" customHeight="1" x14ac:dyDescent="0.3">
      <c r="A2" s="13" t="s">
        <v>40</v>
      </c>
      <c r="B2" s="54" t="str">
        <f>'[2]AUTOS NOTA 321'!B2:C2</f>
        <v xml:space="preserve">SINIESTRO   LEGIS </v>
      </c>
      <c r="C2" s="55"/>
    </row>
    <row r="3" spans="1:3" ht="15.9" customHeight="1" x14ac:dyDescent="0.3">
      <c r="A3" s="5" t="s">
        <v>1</v>
      </c>
      <c r="B3" s="40" t="str">
        <f>'GENERALES NOTA 322'!B2:C2</f>
        <v>23001310500520240015800</v>
      </c>
      <c r="C3" s="40"/>
    </row>
    <row r="4" spans="1:3" x14ac:dyDescent="0.3">
      <c r="A4" s="5" t="s">
        <v>3</v>
      </c>
      <c r="B4" s="40" t="str">
        <f>'GENERALES NOTA 322'!B3:C3</f>
        <v>005 LABORAL CIRCUITO MONTERIA</v>
      </c>
      <c r="C4" s="40"/>
    </row>
    <row r="5" spans="1:3" ht="29.1" customHeight="1" x14ac:dyDescent="0.3">
      <c r="A5" s="5" t="s">
        <v>5</v>
      </c>
      <c r="B5" s="40" t="str">
        <f>'GENERALES NOTA 322'!B4:C4</f>
        <v>COLFONDOS Y OTRO</v>
      </c>
      <c r="C5" s="40"/>
    </row>
    <row r="6" spans="1:3" x14ac:dyDescent="0.3">
      <c r="A6" s="5" t="s">
        <v>7</v>
      </c>
      <c r="B6" s="40" t="str">
        <f>'GENERALES NOTA 322'!B5:C5</f>
        <v>MIGUEL ANTONIO SANCHEZ COLON C.C: 6.887.048</v>
      </c>
      <c r="C6" s="40"/>
    </row>
    <row r="7" spans="1:3" ht="43.5" customHeight="1" x14ac:dyDescent="0.3">
      <c r="A7" s="5" t="s">
        <v>9</v>
      </c>
      <c r="B7" s="40" t="str">
        <f>'GENERALES NOTA 322'!B6:C6</f>
        <v>LLAMADA EN GARANTIA</v>
      </c>
      <c r="C7" s="40"/>
    </row>
    <row r="8" spans="1:3" x14ac:dyDescent="0.3">
      <c r="A8" s="5" t="s">
        <v>107</v>
      </c>
      <c r="B8" s="40"/>
      <c r="C8" s="40"/>
    </row>
    <row r="9" spans="1:3" x14ac:dyDescent="0.3">
      <c r="A9" s="15" t="s">
        <v>93</v>
      </c>
      <c r="B9" s="87"/>
      <c r="C9" s="87"/>
    </row>
    <row r="10" spans="1:3" x14ac:dyDescent="0.3">
      <c r="A10" s="15" t="s">
        <v>108</v>
      </c>
      <c r="B10" s="40"/>
      <c r="C10" s="40"/>
    </row>
    <row r="11" spans="1:3" ht="28.8" x14ac:dyDescent="0.3">
      <c r="A11" s="15" t="s">
        <v>109</v>
      </c>
      <c r="B11" s="88"/>
      <c r="C11" s="66"/>
    </row>
    <row r="12" spans="1:3" ht="57.6" x14ac:dyDescent="0.3">
      <c r="A12" s="5" t="s">
        <v>110</v>
      </c>
      <c r="B12" s="40"/>
      <c r="C12" s="40"/>
    </row>
    <row r="13" spans="1:3" ht="57.6" x14ac:dyDescent="0.3">
      <c r="A13" s="5" t="s">
        <v>111</v>
      </c>
      <c r="B13" s="40"/>
      <c r="C13" s="40"/>
    </row>
    <row r="14" spans="1:3" x14ac:dyDescent="0.3">
      <c r="A14" s="5" t="s">
        <v>112</v>
      </c>
      <c r="B14" s="11"/>
      <c r="C14" s="11"/>
    </row>
    <row r="15" spans="1:3" x14ac:dyDescent="0.3">
      <c r="A15" s="15" t="s">
        <v>113</v>
      </c>
      <c r="B15" s="40"/>
      <c r="C15" s="40"/>
    </row>
    <row r="16" spans="1:3" x14ac:dyDescent="0.3">
      <c r="A16" s="11" t="s">
        <v>114</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117</v>
      </c>
      <c r="C1" s="8" t="s">
        <v>49</v>
      </c>
      <c r="D1" s="8" t="s">
        <v>53</v>
      </c>
      <c r="E1" s="3" t="s">
        <v>54</v>
      </c>
      <c r="F1" s="2" t="s">
        <v>87</v>
      </c>
      <c r="G1" s="2" t="s">
        <v>118</v>
      </c>
      <c r="H1" s="4">
        <v>0.7</v>
      </c>
      <c r="I1" t="s">
        <v>119</v>
      </c>
      <c r="J1" t="s">
        <v>120</v>
      </c>
      <c r="L1" t="s">
        <v>10</v>
      </c>
    </row>
    <row r="2" spans="1:12" x14ac:dyDescent="0.3">
      <c r="A2" t="s">
        <v>121</v>
      </c>
      <c r="B2" t="s">
        <v>116</v>
      </c>
      <c r="C2" t="s">
        <v>122</v>
      </c>
      <c r="D2" s="2" t="s">
        <v>123</v>
      </c>
      <c r="E2" s="1" t="s">
        <v>124</v>
      </c>
      <c r="F2" s="2" t="s">
        <v>89</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89</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2024-11-29T21:41:43Z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