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005993\Desktop\"/>
    </mc:Choice>
  </mc:AlternateContent>
  <bookViews>
    <workbookView xWindow="0" yWindow="0" windowWidth="20490" windowHeight="7755"/>
  </bookViews>
  <sheets>
    <sheet name="soporte" sheetId="1" r:id="rId1"/>
    <sheet name="mov" sheetId="2" r:id="rId2"/>
  </sheets>
  <definedNames>
    <definedName name="_xlnm._FilterDatabase" localSheetId="1" hidden="1">mov!$A$1:$E$81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" i="2"/>
  <c r="E64" i="2"/>
  <c r="E63" i="2"/>
  <c r="G41" i="1"/>
  <c r="G21" i="1"/>
</calcChain>
</file>

<file path=xl/sharedStrings.xml><?xml version="1.0" encoding="utf-8"?>
<sst xmlns="http://schemas.openxmlformats.org/spreadsheetml/2006/main" count="540" uniqueCount="232">
  <si>
    <t>00130158009625501226</t>
  </si>
  <si>
    <t>------------------------------ LINEAS A PANTALLA ------------------------------</t>
  </si>
  <si>
    <t>B  B  V  A                     CARTERA                       FECHA  : 2024</t>
  </si>
  <si>
    <t>OFICINA: 0011                     TERMINAL: W569                HORA   : 15:0</t>
  </si>
  <si>
    <t>CC LIQUIDACIÓN PASIVOS   USUARIO : O005993             TRANS. : U202</t>
  </si>
  <si>
    <t xml:space="preserve"> </t>
  </si>
  <si>
    <t>_____________________________SITUACION ACTUAL DEL PRESTAMO_____________________</t>
  </si>
  <si>
    <t>OPERACION:0013-0158-0-0-9625501226</t>
  </si>
  <si>
    <t>TITULAR : OLMER ANDRES CORREA MACIAS</t>
  </si>
  <si>
    <t>CARTERA                                SUBPRODUCTO: RESIDNOOFERNOCV  -  1253</t>
  </si>
  <si>
    <t>DATOS DE LA FORMALIZACION____________________________________________________</t>
  </si>
  <si>
    <t>FECHA SOLICITUD     : 18-02-2022               NUMERO DE AVALISTAS :   0</t>
  </si>
  <si>
    <t>FECHA APROBACION    : 18-02-2022               PLAZO   :108 MESES</t>
  </si>
  <si>
    <t>FECHA FORMALIZACION : 23-02-2022</t>
  </si>
  <si>
    <t>VALOR               :        80,000,000.00     MONEDA  :PESO COLOMBIANO</t>
  </si>
  <si>
    <t>CUENTA DE CARGO     :                          TIPO CARTERA : CONSUMO</t>
  </si>
  <si>
    <t>TIPO DE VENCIMIENTO : V - VENCIDO              TITULARIZADA :</t>
  </si>
  <si>
    <t>CENTRO GESTOR       : 0013-0724   PUENTE ARANDA</t>
  </si>
  <si>
    <t>INDICADOR LIBRANZA  : N                        VENCIMIENTO LIBRANZA:  8</t>
  </si>
  <si>
    <t>CODIGO LIBRANZA     :</t>
  </si>
  <si>
    <t>INDICADOR UVR       : N                        DESEMBOLSO   : EN PESOS</t>
  </si>
  <si>
    <t>DATOS DE ADMINISTRACION______________________________________________________</t>
  </si>
  <si>
    <t>TASA INTERES NOMINAL: 13.969 %          TASA EFECTIVA ANUAL : 14.898 %</t>
  </si>
  <si>
    <t>PERIODICIDAD CAPITAL: 01 MES            PERIODICIDAD INTERES: 01 MES</t>
  </si>
  <si>
    <t>GRACIA-CAPITAL      :                   REESTRUCTURACION    : N</t>
  </si>
  <si>
    <t>GRACIA-INTERESES    :</t>
  </si>
  <si>
    <t>INDICADOR PRORROGA  : S                 CALIFICACION MINIMA :</t>
  </si>
  <si>
    <t>FECHA FIN GRACIA    :                   TIPO DE AMORTIZACION: PLAN INTEG    1</t>
  </si>
  <si>
    <t>INTERES VARIABLE    : N                 FECHA CAMBIO INTERES: 08-12-2024</t>
  </si>
  <si>
    <t>INDICADOR AGROPECUA.: N                 VARIACION DE PRODUCTO: N</t>
  </si>
  <si>
    <t>ACTIVIDAD ECONOMICA : 716201   CONSUMO</t>
  </si>
  <si>
    <t>DESTINO ECONOMICO   : 26090    OTROS</t>
  </si>
  <si>
    <t>FECHA RECLASIF.     :                      CAMBIO CONVENIO:  S</t>
  </si>
  <si>
    <t>RETANQUEO           : S                 CAPITALIZACION INT. : N</t>
  </si>
  <si>
    <t>COD.LOG APROBACION  :                    CIRCULAR 007       : N</t>
  </si>
  <si>
    <t>RENOVACION          :</t>
  </si>
  <si>
    <t>COBERTURA 2020      : N</t>
  </si>
  <si>
    <t>SITUACION CON DATOS AL 20-11-2024____________________________________________</t>
  </si>
  <si>
    <t>DEUDA VENCIDA       :                0.00  FECHA PROX.AMORTIZACION :08-12-202</t>
  </si>
  <si>
    <t>CAPITAL VENCIDO     :                0.00  FECHA PROX. LIQUIDACION :08-12-202</t>
  </si>
  <si>
    <t>ANTICIPO CUOTAS     :                0.00</t>
  </si>
  <si>
    <t>CAPITAL CONTINGENTE :                0.00</t>
  </si>
  <si>
    <t>INTER.VEN. NO COBR. :                0.00  FECHA ULTIMA LIQUIDAC.  :08-11-202</t>
  </si>
  <si>
    <t>INTERES MORA        :                0.00  FECHA ULTIMA OPERACION  :08-11-202</t>
  </si>
  <si>
    <t>GASTOS              :                0.00</t>
  </si>
  <si>
    <t>HONORARIOS          :                0.00</t>
  </si>
  <si>
    <t>OPC. DE ADQUISICION :                0.00  PORCENTAJE ANTICIPOS :   0.00</t>
  </si>
  <si>
    <t>CANON EXTRA INICIAL :                0.00</t>
  </si>
  <si>
    <t>VALOR INMUEBLE      :                0.00</t>
  </si>
  <si>
    <t>CAPITAL PENDIENTE   :       62,420,305.87  SITUACION OPERACION  : ACTIVO</t>
  </si>
  <si>
    <t>INTER. NO VENCIDOS  :          290,649.75  FECHA ULTIMA SITUACIO: 23-02-2022</t>
  </si>
  <si>
    <t>GASTOS NO CARGADOS  :                0.00  SITUACION OBJ. DEUDA : NORMAL</t>
  </si>
  <si>
    <t>INTERES MORA SALDOS :                0.00  FECHA SITUACION      : 23-02-2022</t>
  </si>
  <si>
    <t>IMPORTE DEUDA FNG   :                0.00  SITUACION SUBJ. DEUDA: NORMAL</t>
  </si>
  <si>
    <t>IMPORTE DEUDA FAG   :                0.00  SITUACION ANT CASTIGO:</t>
  </si>
  <si>
    <t>IMPORTE INTERES FAG :                0.00</t>
  </si>
  <si>
    <t>CUOTAS CONGELADAS   :                0.00</t>
  </si>
  <si>
    <t>GASTOS DIFE O PRORRO:                0.00</t>
  </si>
  <si>
    <t>COMPRA DE CARTERA   :                0.00</t>
  </si>
  <si>
    <t>SEGUROS DE TRASLADO :                0.00</t>
  </si>
  <si>
    <t>INTERESES DE TRASLADO:                0.00</t>
  </si>
  <si>
    <t>INDICADOR SWAP S/N  :</t>
  </si>
  <si>
    <t>NUMERO SWAP         :</t>
  </si>
  <si>
    <t>MANEJO DE INTERESES__________________________________________________________</t>
  </si>
  <si>
    <t>INT.CORRIENTES   :            51,304.82  INT.MORATORIOS :                 0.0</t>
  </si>
  <si>
    <t>INT.CTES.CONTING.:                 0.00  INT.MORA.CONTIG:                 0.0</t>
  </si>
  <si>
    <t>INT.ANTICIPADOS  :                 0.00</t>
  </si>
  <si>
    <t>CAP.RETANQUEADO  :        69,598,356.00  CAP.DESEM.     :        10,401,644.0</t>
  </si>
  <si>
    <t>TIPO DE ALTA     : CASCADA NORMAL</t>
  </si>
  <si>
    <t>ACUERDO DE PAGO______________________________________________________________</t>
  </si>
  <si>
    <t>EN ACUERDO DE PAGO TOTAL : N</t>
  </si>
  <si>
    <t>ESTADO ACUERDO DE PAGO   :</t>
  </si>
  <si>
    <t xml:space="preserve"> ------------------------------ LINEAS A PANTALLA ------------------------------</t>
  </si>
  <si>
    <t xml:space="preserve">      B  B  V  A                                                                </t>
  </si>
  <si>
    <t xml:space="preserve">   FECHA  : 2024-11-20               HORA    : 15:06:10            OFICINA: 0011</t>
  </si>
  <si>
    <t xml:space="preserve">   USUARIO: O005993                  TERMINAL: W569                TRANSAC: U400</t>
  </si>
  <si>
    <t xml:space="preserve">                                                                                </t>
  </si>
  <si>
    <t xml:space="preserve"> _____________________________________CONSULTA DEL MOVIMIENTO DE PRESTAMOS______</t>
  </si>
  <si>
    <t xml:space="preserve">   NUMERO DE OPERACION       : 0013 0158 0 0 9625501226                         </t>
  </si>
  <si>
    <t xml:space="preserve">   TITULAR                   : OLMER ANDRES CORREA MACIAS                       </t>
  </si>
  <si>
    <t xml:space="preserve">   IMPORTE CONCEDIDO         :        80,000,000.00              MONEDA: PESO CO</t>
  </si>
  <si>
    <t xml:space="preserve">   SALDO   (VENCIDO+NO VENC.):        62,420,305.87                             </t>
  </si>
  <si>
    <t xml:space="preserve">   PERIODICIDAD AMORTIZACION : MENSUAL                                          </t>
  </si>
  <si>
    <t xml:space="preserve">   PERIODICIDAD LIQUIDACION  : UN MES                                           </t>
  </si>
  <si>
    <t xml:space="preserve">   PLAN DE AMORTIZACION      : 1 PLAN INTEG                                     </t>
  </si>
  <si>
    <t xml:space="preserve">   FECHA DESDE               : 24/04/2023    FECHA HASTA   :                    </t>
  </si>
  <si>
    <t xml:space="preserve">   EN ACUERDO DE PAGO TOTAL  : N                                                </t>
  </si>
  <si>
    <t xml:space="preserve">   ESTADO ACUERDO DE PAGO    :                                                  </t>
  </si>
  <si>
    <t xml:space="preserve">                                                             SALDO CAPITAL     S</t>
  </si>
  <si>
    <t xml:space="preserve"> F.LIQUI. F.OPERA.     CONCEPTO   OFIC.     IMPORTE            ANTERIOR         </t>
  </si>
  <si>
    <t xml:space="preserve"> -------- -------- -------------- ---- ------------------ ------------------ ---</t>
  </si>
  <si>
    <t xml:space="preserve"> 08052023 08052023 INTER CUOTA    0158         583,905.87      70,365,884.00    </t>
  </si>
  <si>
    <t xml:space="preserve"> 08052023 08052023 CUOTA AMORTIZA 0158         522,782.00      70,365,884.00    </t>
  </si>
  <si>
    <t xml:space="preserve"> 08052023 08052023 GASTOS CUOTA   0158          80,370.00      73,042,380.00    </t>
  </si>
  <si>
    <t xml:space="preserve">             TOTAL DE LA TRANSACCION         1,187,057.87                       </t>
  </si>
  <si>
    <t xml:space="preserve">           ----------------------------------------------------------------     </t>
  </si>
  <si>
    <t xml:space="preserve"> 08062023 08062023 INTER CUOTA    0158         579,777.20      73,042,380.00    </t>
  </si>
  <si>
    <t xml:space="preserve"> 08062023 08062023 CUOTA AMORTIZA 0158         526,911.00      73,042,380.00    </t>
  </si>
  <si>
    <t xml:space="preserve"> 08062023 08062023 GASTOS CUOTA   0158          80,370.00      72,515,469.00    </t>
  </si>
  <si>
    <t xml:space="preserve">             TOTAL DE LA TRANSACCION         1,187,058.20                       </t>
  </si>
  <si>
    <t xml:space="preserve"> 08072023 10072023 INTER CUOTA    0158         575,615.92      72,515,469.00    </t>
  </si>
  <si>
    <t xml:space="preserve"> 08072023 10072023 CUOTA AMORTIZA 0158         531,072.00      72,515,469.00    </t>
  </si>
  <si>
    <t xml:space="preserve"> 08072023 10072023 GASTOS CUOTA   0158          80,370.00      71,984,397.00    </t>
  </si>
  <si>
    <t xml:space="preserve">             TOTAL DE LA TRANSACCION         1,187,057.92                       </t>
  </si>
  <si>
    <t xml:space="preserve"> 08082023 08082023 INTER CUOTA    0158         571,421.78      71,984,397.00    </t>
  </si>
  <si>
    <t xml:space="preserve"> 08082023 08082023 CUOTA AMORTIZA 0158         535,266.00      71,984,397.00    </t>
  </si>
  <si>
    <t xml:space="preserve"> 08082023 08082023 GASTOS CUOTA   0158          80,370.00      71,449,131.00    </t>
  </si>
  <si>
    <t xml:space="preserve">             TOTAL DE LA TRANSACCION         1,187,057.78                       </t>
  </si>
  <si>
    <t xml:space="preserve"> 08092023 08092023 INTER CUOTA    0158         567,194.51      71,449,131.00    </t>
  </si>
  <si>
    <t xml:space="preserve"> 08092023 08092023 CUOTA AMORTIZA 0158         539,493.00      71,449,131.00    </t>
  </si>
  <si>
    <t xml:space="preserve"> 08092023 08092023 GASTOS CUOTA   0158          80,370.00      70,909,638.00    </t>
  </si>
  <si>
    <t xml:space="preserve">             TOTAL DE LA TRANSACCION         1,187,057.51                       </t>
  </si>
  <si>
    <t xml:space="preserve"> 08102023 09102023 INTER CUOTA    0158         562,933.87      70,909,638.00    </t>
  </si>
  <si>
    <t xml:space="preserve"> 08102023 09102023 CUOTA AMORTIZA 0158         543,754.00      70,909,638.00    </t>
  </si>
  <si>
    <t xml:space="preserve"> 08102023 09102023 GASTOS CUOTA   0158          80,370.00      70,365,884.00    </t>
  </si>
  <si>
    <t xml:space="preserve">          31102023 GASTOS PREPAGO 0905          80,370.00      70,365,884.00    </t>
  </si>
  <si>
    <t xml:space="preserve">          31102023 INTERES PREPAG 0905         558,639.57      70,365,884.00    </t>
  </si>
  <si>
    <t xml:space="preserve">          31102023 CAPITAL PREPAG 0905         548,048.43      70,365,884.00    </t>
  </si>
  <si>
    <t xml:space="preserve">             TOTAL DE LA TRANSACCION         1,187,058.00                       </t>
  </si>
  <si>
    <t xml:space="preserve">          06122023 GASTOS PREPAGO 0905          80,370.00      69,817,835.57    </t>
  </si>
  <si>
    <t xml:space="preserve">          06122023 INTERES PREPAG 0905         554,311.36      69,817,835.57    </t>
  </si>
  <si>
    <t xml:space="preserve">          06122023 CAPITAL PREPAG 0905         552,376.64      69,817,835.57    </t>
  </si>
  <si>
    <t xml:space="preserve">          04012024 GASTOS PREPAGO 0905          80,366.00      69,265,458.93    </t>
  </si>
  <si>
    <t xml:space="preserve">          04012024 INTERES PREPAG 0905         549,948.96      69,265,458.93    </t>
  </si>
  <si>
    <t xml:space="preserve">          04012024 CAPITAL PREPAG 0905         556,739.04      69,265,458.93    </t>
  </si>
  <si>
    <t xml:space="preserve">             TOTAL DE LA TRANSACCION         1,187,054.00                       </t>
  </si>
  <si>
    <t xml:space="preserve">          07022024 GASTOS PREPAGO 0905          80,366.00      68,708,719.89    </t>
  </si>
  <si>
    <t xml:space="preserve">          07022024 INTERES PREPAG 0905         545,552.12      68,708,719.89    </t>
  </si>
  <si>
    <t xml:space="preserve">          07022024 CAPITAL PREPAG 0905         561,135.88      68,708,719.89    </t>
  </si>
  <si>
    <t xml:space="preserve">          29022024 CAP.PAGO ANTIC 0013       1,060,459.21      68,147,584.01    </t>
  </si>
  <si>
    <t xml:space="preserve">          29022024 INT.PAGO ANTIC 0013           6,141.65      67,087,124.80    </t>
  </si>
  <si>
    <t xml:space="preserve">             TOTAL DE LA TRANSACCION         1,066,600.86                       </t>
  </si>
  <si>
    <t xml:space="preserve">          04032024 GASTOS PREPAGO 0905          80,366.00      67,087,124.80    </t>
  </si>
  <si>
    <t xml:space="preserve">          04032024 INTERES PREPAG 0905         532,745.57      67,087,124.80    </t>
  </si>
  <si>
    <t xml:space="preserve">          04032024 CAPITAL PREPAG 0905         573,942.43      67,087,124.80    </t>
  </si>
  <si>
    <t xml:space="preserve">          01042024 GASTOS PREPAGO 0690          80,366.00      66,513,182.37    </t>
  </si>
  <si>
    <t xml:space="preserve">          01042024 INTERES PREPAG 0690         528,212.86      66,513,182.37    </t>
  </si>
  <si>
    <t xml:space="preserve">          01042024 CAPITAL PREPAG 0690         578,475.14      66,513,182.37    </t>
  </si>
  <si>
    <t xml:space="preserve">          10042024 CAPITAL PREPAG 0001               2.00      65,934,707.23    </t>
  </si>
  <si>
    <t xml:space="preserve">             TOTAL DE LA TRANSACCION                 2.00                       </t>
  </si>
  <si>
    <t xml:space="preserve">          06052024 GASTOS PREPAGO 0905          80,362.00      65,934,707.23    </t>
  </si>
  <si>
    <t xml:space="preserve">          06052024 INTERES PREPAG 0905         770,459.94      65,934,707.23    </t>
  </si>
  <si>
    <t xml:space="preserve">          06052024 CAPITAL PREPAG 0905         336,267.27      65,934,707.23    </t>
  </si>
  <si>
    <t xml:space="preserve">             TOTAL DE LA TRANSACCION         1,187,089.21                       </t>
  </si>
  <si>
    <t xml:space="preserve"> 08052024 08052024 CUOTA AMORTIZA 0905         148,527.50      65,598,439.96    </t>
  </si>
  <si>
    <t xml:space="preserve">             TOTAL DE LA TRANSACCION           148,527.50                       </t>
  </si>
  <si>
    <t xml:space="preserve">          29052024 GASTOS PREPAGO 0905          80,362.00      65,449,912.46    </t>
  </si>
  <si>
    <t xml:space="preserve">          29052024 INTERES PREPAG 0905         764,816.52      65,449,912.46    </t>
  </si>
  <si>
    <t xml:space="preserve">          29052024 CAPITAL PREPAG 0905         490,438.19      65,449,912.46    </t>
  </si>
  <si>
    <t xml:space="preserve">             TOTAL DE LA TRANSACCION         1,335,616.71                       </t>
  </si>
  <si>
    <t xml:space="preserve">          05072024 GASTOS PREPAGO 0905          80,362.00      64,959,474.27    </t>
  </si>
  <si>
    <t xml:space="preserve">          05072024 INTERES PREPAG 0905         759,107.41      64,959,474.27    </t>
  </si>
  <si>
    <t xml:space="preserve">          05072024 CAPITAL PREPAG 0905         496,147.30      64,959,474.27    </t>
  </si>
  <si>
    <t xml:space="preserve">          29072024 GASTOS PREPAGO 0905          80,362.00      64,463,326.97    </t>
  </si>
  <si>
    <t xml:space="preserve">          29072024 INTERES PREPAG 0905         753,331.85      64,463,326.97    </t>
  </si>
  <si>
    <t xml:space="preserve">          29072024 CAPITAL PREPAG 0905         501,922.86      64,463,326.97    </t>
  </si>
  <si>
    <t xml:space="preserve">          02092024 GASTOS PREPAGO 0905          80,362.00      63,961,404.11    </t>
  </si>
  <si>
    <t xml:space="preserve">          02092024 INTERES PREPAG 0905         747,489.05      63,961,404.11    </t>
  </si>
  <si>
    <t xml:space="preserve">          02092024 CAPITAL PREPAG 0905         507,765.66      63,961,404.11    </t>
  </si>
  <si>
    <t xml:space="preserve">          07102024 GASTOS PREPAGO 0690          80,357.00      63,453,638.45    </t>
  </si>
  <si>
    <t xml:space="preserve">          07102024 INTERES PREPAG 0690         741,578.23      63,453,638.45    </t>
  </si>
  <si>
    <t xml:space="preserve">          07102024 CAPITAL PREPAG 0690         513,676.48      63,453,638.45    </t>
  </si>
  <si>
    <t xml:space="preserve">             TOTAL DE LA TRANSACCION         1,335,611.71                       </t>
  </si>
  <si>
    <t xml:space="preserve"> 08112024 08112024 INTER CUOTA    0905         735,636.61      62,939,961.97    </t>
  </si>
  <si>
    <t xml:space="preserve"> 08112024 08112024 CUOTA AMORTIZA 0905         519,656.10      62,939,961.97    </t>
  </si>
  <si>
    <t xml:space="preserve"> 08112024 08112024 GASTOS CUOTA   0905          80,352.00      62,420,305.87    </t>
  </si>
  <si>
    <t xml:space="preserve">             TOTAL DE LA TRANSACCION         1,335,644.71                       </t>
  </si>
  <si>
    <t>Saldo deuda a fecha de siniestro</t>
  </si>
  <si>
    <t>Saldo deuda a fecha de reclamo</t>
  </si>
  <si>
    <t>CC LIQUIDACIÓN PASIVOS   USUARIO : O005993             TRANS. : U402</t>
  </si>
  <si>
    <t>_______________________________CONSULTA DE LA DEUDA____________________________</t>
  </si>
  <si>
    <t>OPERACION: 0013-0158-6-6-9625501226</t>
  </si>
  <si>
    <t>TITULAR  : OLMER ANDRES CORREA MACIAS</t>
  </si>
  <si>
    <t>NO.IDENT.: 1-000000014701560-0</t>
  </si>
  <si>
    <t>CARTERA                          SUBPRODUCTO  : 1253   RESIDNOOFERNOCV</t>
  </si>
  <si>
    <t>PERIODICIDAD                  : 01 MES                 MONEDA  : PESO COLOMBIA</t>
  </si>
  <si>
    <t>SITUACION OBJETIVA DEUDA      : NORMAL                 DE FECHA: 19-11-2024</t>
  </si>
  <si>
    <t>SITUACION SUBJETIVA DEUDA     : NORMAL                 DE FECHA: 23-02-2022</t>
  </si>
  <si>
    <t>TIPO TRATAMIENTO MOROSIDAD    :                        F. MORA :</t>
  </si>
  <si>
    <t>COBERTURA 2020                : N                 EN ACUERDO DE PAGO TOTAL: N</t>
  </si>
  <si>
    <t>ESTADO DE ACUERDO DE PAGO     :</t>
  </si>
  <si>
    <t>___________________________________ RECIBOS PENDIENTES ________________________</t>
  </si>
  <si>
    <t>VENCIM.       CAPITAL         INTERESES        INT. MORA           GASTOS</t>
  </si>
  <si>
    <t>0.0               0.0               0.0               0.</t>
  </si>
  <si>
    <t>_________________ _________________ _________________ ________________</t>
  </si>
  <si>
    <t>VENCIDO:               0.0               0.0               0.0               0.</t>
  </si>
  <si>
    <t>TOTAL VENCIDO                    :                           0.0</t>
  </si>
  <si>
    <t>TOTAL NO VENCIDO                 :                  62,420,305.8</t>
  </si>
  <si>
    <t>INTERESES NO VENCIDOS            :                     290,649.7</t>
  </si>
  <si>
    <t>HONORARIOS                       :                           0.0</t>
  </si>
  <si>
    <t>OPCION DE ADQUISICION            :                           0.0</t>
  </si>
  <si>
    <t>CUOTAS CONGELADAS                :                           0.0</t>
  </si>
  <si>
    <t>COMPRA DE CARTERA                :                           0.0</t>
  </si>
  <si>
    <t>CUOTAS ADELANTADAS               :                           0.0</t>
  </si>
  <si>
    <t>SEGUROS DE TRASLADO              :                           0.0</t>
  </si>
  <si>
    <t>SEGUROS NO VENCIDOS              :                      34,819.0</t>
  </si>
  <si>
    <t>INTERESES DE TRASLADO            :                           0.0</t>
  </si>
  <si>
    <t>GASTOS PENDIENTES DE CARGO       :                           0.0</t>
  </si>
  <si>
    <t>PAGO CHEQUE EN CANJE             :                           0.0</t>
  </si>
  <si>
    <t>:                           0.0</t>
  </si>
  <si>
    <t>:</t>
  </si>
  <si>
    <t>INTERESES DIFERIDOS              :                     222,262.0</t>
  </si>
  <si>
    <t>SEGUROS DIFERIDOS                :                      26,783.0</t>
  </si>
  <si>
    <t>GASTOS DIFERIDOS O PRORROGADOS   :                           0.0</t>
  </si>
  <si>
    <t>IMPORTE DEUDA FNG                :                           0.0</t>
  </si>
  <si>
    <t>IMPORTE DEUDA FAG                :                           0.0</t>
  </si>
  <si>
    <t>INT.REDESC.PEND.X COBRAR         :</t>
  </si>
  <si>
    <t>TOTAL ADEUDADO                   :                  62,994,819.6</t>
  </si>
  <si>
    <t>"EL ESTADO DE CUENTA DE LA OBLIGACION QUE SE PRESENTA EN ESTE DOCUMENTO</t>
  </si>
  <si>
    <t>VALIDO UNICAMENTE PARA LA FECHA INDICADA EN LA IMPRESION DE ESTA CONSUL</t>
  </si>
  <si>
    <t>POR LO QUE NO ES UN SOPORTE PARA LA CANCELACION DE LA OBLIGACION EN UNA</t>
  </si>
  <si>
    <t>FECHA DISTINTA A LA INDICADA O PARA APLICACION DE PAGOS POSTERIORES A L</t>
  </si>
  <si>
    <t>FECHA DE IMPRESION DE ESTE DETALLE DE DEUDA".</t>
  </si>
  <si>
    <t>F.LIQUI.</t>
  </si>
  <si>
    <t>F.OPERA.</t>
  </si>
  <si>
    <t>CONCEPTO</t>
  </si>
  <si>
    <t>OFIC.</t>
  </si>
  <si>
    <t>INTER</t>
  </si>
  <si>
    <t>CUOTA</t>
  </si>
  <si>
    <t>AMORTIZA</t>
  </si>
  <si>
    <t>GASTOS</t>
  </si>
  <si>
    <t>PREPAGO</t>
  </si>
  <si>
    <t>INTERES</t>
  </si>
  <si>
    <t>PREPAG</t>
  </si>
  <si>
    <t>CAPITAL</t>
  </si>
  <si>
    <t>CAP.PAGO</t>
  </si>
  <si>
    <t>ANTIC</t>
  </si>
  <si>
    <t>INT.PAGO</t>
  </si>
  <si>
    <t>PAGO</t>
  </si>
  <si>
    <t>OFICINA: 0011                     TERMINAL: W569                HORA   : 15:1</t>
  </si>
  <si>
    <t>TASA INTERES NOMINAL: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</si>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</sst>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5" formatCode="_-* #,##0.00_-;\-* #,##0.00_-;_-* &quot;-&quot;_-;_-@_-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quotePrefix="1" applyFont="1"/>
    <xf numFmtId="0" fontId="2" fillId="0" borderId="0" xfId="0" applyFont="1"/>
    <xf numFmtId="165" fontId="2" fillId="0" borderId="0" xfId="1" applyNumberFormat="1" applyFont="1"/>
    <xf numFmtId="49" fontId="2" fillId="0" borderId="0" xfId="0" applyNumberFormat="1" applyFont="1"/>
    <xf numFmtId="14" fontId="2" fillId="0" borderId="0" xfId="0" applyNumberFormat="1" applyFont="1"/>
    <xf numFmtId="165" fontId="3" fillId="0" borderId="0" xfId="1" applyNumberFormat="1" applyFont="1"/>
    <xf numFmtId="166" fontId="2" fillId="0" borderId="0" xfId="0" applyNumberFormat="1" applyFont="1"/>
    <xf numFmtId="0" fontId="2" fillId="0" borderId="0" xfId="0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4" width="11.42578125" style="2"/>
    <col min="5" max="5" width="106.7109375" style="2" bestFit="1" customWidth="1"/>
    <col min="6" max="6" width="43.28515625" style="2" bestFit="1" customWidth="1"/>
    <col min="7" max="7" width="20.7109375" style="3" bestFit="1" customWidth="1"/>
    <col min="8" max="8" width="105.42578125" style="2" bestFit="1" customWidth="1"/>
    <col min="9" max="16384" width="11.42578125" style="2"/>
  </cols>
  <sheetData>
    <row r="1" spans="1:8" x14ac:dyDescent="0.25">
      <c r="A1" s="1" t="s">
        <v>0</v>
      </c>
      <c r="C1" s="1" t="s">
        <v>1</v>
      </c>
      <c r="E1" s="2" t="s">
        <v>72</v>
      </c>
      <c r="H1" s="2" t="s">
        <v>1</v>
      </c>
    </row>
    <row r="2" spans="1:8" x14ac:dyDescent="0.25">
      <c r="A2" s="2" t="s">
        <v>1</v>
      </c>
      <c r="C2" s="2" t="s">
        <v>2</v>
      </c>
      <c r="E2" s="2" t="s">
        <v>73</v>
      </c>
      <c r="H2" s="2" t="s">
        <v>2</v>
      </c>
    </row>
    <row r="3" spans="1:8" x14ac:dyDescent="0.25">
      <c r="A3" s="2" t="s">
        <v>2</v>
      </c>
      <c r="C3" s="2" t="s">
        <v>3</v>
      </c>
      <c r="E3" s="2" t="s">
        <v>74</v>
      </c>
      <c r="H3" s="2" t="s">
        <v>3</v>
      </c>
    </row>
    <row r="4" spans="1:8" x14ac:dyDescent="0.25">
      <c r="A4" s="2" t="s">
        <v>229</v>
      </c>
      <c r="C4" s="2" t="s">
        <v>169</v>
      </c>
      <c r="E4" s="2" t="s">
        <v>75</v>
      </c>
      <c r="H4" s="2" t="s">
        <v>169</v>
      </c>
    </row>
    <row r="5" spans="1:8" x14ac:dyDescent="0.25">
      <c r="A5" s="2" t="s">
        <v>4</v>
      </c>
      <c r="C5" s="2" t="s">
        <v>5</v>
      </c>
      <c r="E5" s="2" t="s">
        <v>76</v>
      </c>
      <c r="H5" s="2" t="s">
        <v>5</v>
      </c>
    </row>
    <row r="6" spans="1:8" x14ac:dyDescent="0.25">
      <c r="A6" s="2" t="s">
        <v>5</v>
      </c>
      <c r="C6" s="2" t="s">
        <v>170</v>
      </c>
      <c r="E6" s="2" t="s">
        <v>77</v>
      </c>
      <c r="H6" s="2" t="s">
        <v>170</v>
      </c>
    </row>
    <row r="7" spans="1:8" x14ac:dyDescent="0.25">
      <c r="A7" s="2" t="s">
        <v>6</v>
      </c>
      <c r="C7" s="2" t="s">
        <v>5</v>
      </c>
      <c r="E7" s="2" t="s">
        <v>76</v>
      </c>
      <c r="H7" s="2" t="s">
        <v>5</v>
      </c>
    </row>
    <row r="8" spans="1:8" x14ac:dyDescent="0.25">
      <c r="A8" s="2" t="s">
        <v>5</v>
      </c>
      <c r="C8" s="2" t="s">
        <v>171</v>
      </c>
      <c r="E8" s="2" t="s">
        <v>78</v>
      </c>
      <c r="H8" s="2" t="s">
        <v>171</v>
      </c>
    </row>
    <row r="9" spans="1:8" x14ac:dyDescent="0.25">
      <c r="A9" s="2" t="s">
        <v>7</v>
      </c>
      <c r="C9" s="2" t="s">
        <v>172</v>
      </c>
      <c r="E9" s="2" t="s">
        <v>79</v>
      </c>
      <c r="H9" s="2" t="s">
        <v>172</v>
      </c>
    </row>
    <row r="10" spans="1:8" x14ac:dyDescent="0.25">
      <c r="A10" s="2" t="s">
        <v>8</v>
      </c>
      <c r="C10" s="2" t="s">
        <v>173</v>
      </c>
      <c r="E10" s="2" t="s">
        <v>80</v>
      </c>
      <c r="H10" s="2" t="s">
        <v>173</v>
      </c>
    </row>
    <row r="11" spans="1:8" x14ac:dyDescent="0.25">
      <c r="A11" s="2" t="s">
        <v>9</v>
      </c>
      <c r="C11" s="2" t="s">
        <v>5</v>
      </c>
      <c r="E11" s="2" t="s">
        <v>81</v>
      </c>
      <c r="H11" s="2" t="s">
        <v>5</v>
      </c>
    </row>
    <row r="12" spans="1:8" x14ac:dyDescent="0.25">
      <c r="A12" s="2" t="s">
        <v>5</v>
      </c>
      <c r="C12" s="2" t="s">
        <v>5</v>
      </c>
      <c r="E12" s="2" t="s">
        <v>82</v>
      </c>
      <c r="H12" s="2" t="s">
        <v>5</v>
      </c>
    </row>
    <row r="13" spans="1:8" x14ac:dyDescent="0.25">
      <c r="A13" s="2" t="s">
        <v>10</v>
      </c>
      <c r="C13" s="2" t="s">
        <v>174</v>
      </c>
      <c r="E13" s="2" t="s">
        <v>83</v>
      </c>
      <c r="H13" s="2" t="s">
        <v>174</v>
      </c>
    </row>
    <row r="14" spans="1:8" x14ac:dyDescent="0.25">
      <c r="A14" s="2" t="s">
        <v>5</v>
      </c>
      <c r="C14" s="2" t="s">
        <v>175</v>
      </c>
      <c r="E14" s="2" t="s">
        <v>84</v>
      </c>
      <c r="H14" s="2" t="s">
        <v>175</v>
      </c>
    </row>
    <row r="15" spans="1:8" x14ac:dyDescent="0.25">
      <c r="A15" s="2" t="s">
        <v>11</v>
      </c>
      <c r="C15" s="2" t="s">
        <v>176</v>
      </c>
      <c r="E15" s="2" t="s">
        <v>85</v>
      </c>
      <c r="H15" s="2" t="s">
        <v>176</v>
      </c>
    </row>
    <row r="16" spans="1:8" x14ac:dyDescent="0.25">
      <c r="A16" s="2" t="s">
        <v>12</v>
      </c>
      <c r="C16" s="2" t="s">
        <v>177</v>
      </c>
      <c r="E16" s="2" t="s">
        <v>86</v>
      </c>
      <c r="H16" s="2" t="s">
        <v>177</v>
      </c>
    </row>
    <row r="17" spans="1:8" x14ac:dyDescent="0.25">
      <c r="A17" s="2" t="s">
        <v>13</v>
      </c>
      <c r="C17" s="2" t="s">
        <v>178</v>
      </c>
      <c r="E17" s="2" t="s">
        <v>87</v>
      </c>
      <c r="H17" s="2" t="s">
        <v>178</v>
      </c>
    </row>
    <row r="18" spans="1:8" x14ac:dyDescent="0.25">
      <c r="A18" s="2" t="s">
        <v>14</v>
      </c>
      <c r="C18" s="2" t="s">
        <v>179</v>
      </c>
      <c r="E18" s="2" t="s">
        <v>88</v>
      </c>
      <c r="H18" s="2" t="s">
        <v>179</v>
      </c>
    </row>
    <row r="19" spans="1:8" x14ac:dyDescent="0.25">
      <c r="A19" s="2" t="s">
        <v>15</v>
      </c>
      <c r="C19" s="2" t="s">
        <v>180</v>
      </c>
      <c r="E19" s="2" t="s">
        <v>89</v>
      </c>
      <c r="H19" s="2" t="s">
        <v>180</v>
      </c>
    </row>
    <row r="20" spans="1:8" x14ac:dyDescent="0.25">
      <c r="A20" s="2" t="s">
        <v>16</v>
      </c>
      <c r="C20" s="2" t="s">
        <v>5</v>
      </c>
      <c r="E20" s="2" t="s">
        <v>90</v>
      </c>
      <c r="H20" s="2" t="s">
        <v>5</v>
      </c>
    </row>
    <row r="21" spans="1:8" x14ac:dyDescent="0.25">
      <c r="A21" s="2" t="s">
        <v>17</v>
      </c>
      <c r="C21" s="2" t="s">
        <v>5</v>
      </c>
      <c r="E21" s="2" t="s">
        <v>91</v>
      </c>
      <c r="F21" s="2" t="s">
        <v>167</v>
      </c>
      <c r="G21" s="3">
        <f>583905.87+70365884+80370</f>
        <v>71030159.870000005</v>
      </c>
      <c r="H21" s="2" t="s">
        <v>5</v>
      </c>
    </row>
    <row r="22" spans="1:8" x14ac:dyDescent="0.25">
      <c r="A22" s="2" t="s">
        <v>18</v>
      </c>
      <c r="C22" s="2" t="s">
        <v>181</v>
      </c>
      <c r="E22" s="2" t="s">
        <v>92</v>
      </c>
      <c r="H22" s="2" t="s">
        <v>181</v>
      </c>
    </row>
    <row r="23" spans="1:8" x14ac:dyDescent="0.25">
      <c r="A23" s="2" t="s">
        <v>19</v>
      </c>
      <c r="C23" s="2" t="s">
        <v>5</v>
      </c>
      <c r="E23" s="2" t="s">
        <v>93</v>
      </c>
      <c r="H23" s="2" t="s">
        <v>5</v>
      </c>
    </row>
    <row r="24" spans="1:8" x14ac:dyDescent="0.25">
      <c r="A24" s="2" t="s">
        <v>20</v>
      </c>
      <c r="C24" s="2" t="s">
        <v>182</v>
      </c>
      <c r="E24" s="2" t="s">
        <v>94</v>
      </c>
      <c r="H24" s="2" t="s">
        <v>182</v>
      </c>
    </row>
    <row r="25" spans="1:8" x14ac:dyDescent="0.25">
      <c r="A25" s="2" t="s">
        <v>5</v>
      </c>
      <c r="C25" s="2" t="s">
        <v>183</v>
      </c>
      <c r="E25" s="2" t="s">
        <v>95</v>
      </c>
      <c r="H25" s="2" t="s">
        <v>183</v>
      </c>
    </row>
    <row r="26" spans="1:8" x14ac:dyDescent="0.25">
      <c r="A26" s="2" t="s">
        <v>21</v>
      </c>
      <c r="C26" s="2" t="s">
        <v>184</v>
      </c>
      <c r="E26" s="2" t="s">
        <v>96</v>
      </c>
      <c r="H26" s="2" t="s">
        <v>184</v>
      </c>
    </row>
    <row r="27" spans="1:8" x14ac:dyDescent="0.25">
      <c r="A27" s="2" t="s">
        <v>5</v>
      </c>
      <c r="C27" s="2" t="s">
        <v>185</v>
      </c>
      <c r="E27" s="2" t="s">
        <v>97</v>
      </c>
      <c r="H27" s="2" t="s">
        <v>185</v>
      </c>
    </row>
    <row r="28" spans="1:8" x14ac:dyDescent="0.25">
      <c r="A28" s="2" t="s">
        <v>22</v>
      </c>
      <c r="C28" s="2" t="s">
        <v>5</v>
      </c>
      <c r="E28" s="2" t="s">
        <v>98</v>
      </c>
      <c r="H28" s="2" t="s">
        <v>5</v>
      </c>
    </row>
    <row r="29" spans="1:8" x14ac:dyDescent="0.25">
      <c r="A29" s="2" t="s">
        <v>23</v>
      </c>
      <c r="C29" s="2" t="s">
        <v>5</v>
      </c>
      <c r="E29" s="2" t="s">
        <v>99</v>
      </c>
      <c r="H29" s="2" t="s">
        <v>5</v>
      </c>
    </row>
    <row r="30" spans="1:8" x14ac:dyDescent="0.25">
      <c r="A30" s="2" t="s">
        <v>24</v>
      </c>
      <c r="C30" s="2" t="s">
        <v>5</v>
      </c>
      <c r="E30" s="2" t="s">
        <v>95</v>
      </c>
      <c r="H30" s="2" t="s">
        <v>5</v>
      </c>
    </row>
    <row r="31" spans="1:8" x14ac:dyDescent="0.25">
      <c r="A31" s="2" t="s">
        <v>25</v>
      </c>
      <c r="C31" s="2" t="s">
        <v>5</v>
      </c>
      <c r="E31" s="2" t="s">
        <v>100</v>
      </c>
      <c r="H31" s="2" t="s">
        <v>5</v>
      </c>
    </row>
    <row r="32" spans="1:8" x14ac:dyDescent="0.25">
      <c r="A32" s="2" t="s">
        <v>26</v>
      </c>
      <c r="C32" s="2" t="s">
        <v>5</v>
      </c>
      <c r="E32" s="2" t="s">
        <v>101</v>
      </c>
      <c r="H32" s="2" t="s">
        <v>5</v>
      </c>
    </row>
    <row r="33" spans="1:8" x14ac:dyDescent="0.25">
      <c r="A33" s="2" t="s">
        <v>27</v>
      </c>
      <c r="C33" s="2" t="s">
        <v>5</v>
      </c>
      <c r="E33" s="2" t="s">
        <v>102</v>
      </c>
      <c r="H33" s="2" t="s">
        <v>5</v>
      </c>
    </row>
    <row r="34" spans="1:8" x14ac:dyDescent="0.25">
      <c r="A34" s="2" t="s">
        <v>28</v>
      </c>
      <c r="C34" s="2" t="s">
        <v>5</v>
      </c>
      <c r="E34" s="2" t="s">
        <v>103</v>
      </c>
      <c r="H34" s="2" t="s">
        <v>5</v>
      </c>
    </row>
    <row r="35" spans="1:8" x14ac:dyDescent="0.25">
      <c r="A35" s="2" t="s">
        <v>29</v>
      </c>
      <c r="C35" s="2" t="s">
        <v>186</v>
      </c>
      <c r="E35" s="2" t="s">
        <v>95</v>
      </c>
      <c r="H35" s="2" t="s">
        <v>186</v>
      </c>
    </row>
    <row r="36" spans="1:8" x14ac:dyDescent="0.25">
      <c r="A36" s="2" t="s">
        <v>30</v>
      </c>
      <c r="C36" s="2" t="s">
        <v>187</v>
      </c>
      <c r="E36" s="2" t="s">
        <v>104</v>
      </c>
      <c r="H36" s="2" t="s">
        <v>187</v>
      </c>
    </row>
    <row r="37" spans="1:8" x14ac:dyDescent="0.25">
      <c r="A37" s="2" t="s">
        <v>31</v>
      </c>
      <c r="C37" s="2" t="s">
        <v>188</v>
      </c>
      <c r="E37" s="2" t="s">
        <v>105</v>
      </c>
      <c r="H37" s="2" t="s">
        <v>188</v>
      </c>
    </row>
    <row r="38" spans="1:8" x14ac:dyDescent="0.25">
      <c r="A38" s="2" t="s">
        <v>32</v>
      </c>
      <c r="C38" s="2" t="s">
        <v>189</v>
      </c>
      <c r="E38" s="2" t="s">
        <v>106</v>
      </c>
      <c r="H38" s="2" t="s">
        <v>189</v>
      </c>
    </row>
    <row r="39" spans="1:8" x14ac:dyDescent="0.25">
      <c r="A39" s="2" t="s">
        <v>33</v>
      </c>
      <c r="C39" s="2" t="s">
        <v>190</v>
      </c>
      <c r="E39" s="2" t="s">
        <v>107</v>
      </c>
      <c r="H39" s="2" t="s">
        <v>190</v>
      </c>
    </row>
    <row r="40" spans="1:8" x14ac:dyDescent="0.25">
      <c r="A40" s="2" t="s">
        <v>34</v>
      </c>
      <c r="C40" s="2" t="s">
        <v>191</v>
      </c>
      <c r="E40" s="2" t="s">
        <v>95</v>
      </c>
      <c r="H40" s="2" t="s">
        <v>191</v>
      </c>
    </row>
    <row r="41" spans="1:8" x14ac:dyDescent="0.25">
      <c r="A41" s="2" t="s">
        <v>35</v>
      </c>
      <c r="C41" s="2" t="s">
        <v>192</v>
      </c>
      <c r="E41" s="2" t="s">
        <v>108</v>
      </c>
      <c r="F41" s="2" t="s">
        <v>168</v>
      </c>
      <c r="G41" s="3">
        <f>567194.51+71449131+80370</f>
        <v>72096695.510000005</v>
      </c>
      <c r="H41" s="2" t="s">
        <v>192</v>
      </c>
    </row>
    <row r="42" spans="1:8" x14ac:dyDescent="0.25">
      <c r="A42" s="2" t="s">
        <v>36</v>
      </c>
      <c r="C42" s="2" t="s">
        <v>193</v>
      </c>
      <c r="E42" s="2" t="s">
        <v>109</v>
      </c>
      <c r="H42" s="2" t="s">
        <v>193</v>
      </c>
    </row>
    <row r="43" spans="1:8" x14ac:dyDescent="0.25">
      <c r="A43" s="2" t="s">
        <v>5</v>
      </c>
      <c r="C43" s="2" t="s">
        <v>194</v>
      </c>
      <c r="E43" s="2" t="s">
        <v>110</v>
      </c>
      <c r="H43" s="2" t="s">
        <v>194</v>
      </c>
    </row>
    <row r="44" spans="1:8" x14ac:dyDescent="0.25">
      <c r="A44" s="2" t="s">
        <v>37</v>
      </c>
      <c r="C44" s="2" t="s">
        <v>195</v>
      </c>
      <c r="E44" s="2" t="s">
        <v>111</v>
      </c>
      <c r="H44" s="2" t="s">
        <v>195</v>
      </c>
    </row>
    <row r="45" spans="1:8" x14ac:dyDescent="0.25">
      <c r="A45" s="2" t="s">
        <v>5</v>
      </c>
      <c r="C45" s="2" t="s">
        <v>196</v>
      </c>
      <c r="E45" s="2" t="s">
        <v>95</v>
      </c>
      <c r="H45" s="2" t="s">
        <v>196</v>
      </c>
    </row>
    <row r="46" spans="1:8" x14ac:dyDescent="0.25">
      <c r="A46" s="2" t="s">
        <v>38</v>
      </c>
      <c r="C46" s="2" t="s">
        <v>197</v>
      </c>
      <c r="E46" s="2" t="s">
        <v>112</v>
      </c>
      <c r="H46" s="2" t="s">
        <v>197</v>
      </c>
    </row>
    <row r="47" spans="1:8" x14ac:dyDescent="0.25">
      <c r="A47" s="2" t="s">
        <v>39</v>
      </c>
      <c r="C47" s="2" t="s">
        <v>198</v>
      </c>
      <c r="E47" s="2" t="s">
        <v>113</v>
      </c>
      <c r="H47" s="2" t="s">
        <v>198</v>
      </c>
    </row>
    <row r="48" spans="1:8" x14ac:dyDescent="0.25">
      <c r="A48" s="2" t="s">
        <v>40</v>
      </c>
      <c r="C48" s="2" t="s">
        <v>199</v>
      </c>
      <c r="E48" s="2" t="s">
        <v>114</v>
      </c>
      <c r="H48" s="2" t="s">
        <v>199</v>
      </c>
    </row>
    <row r="49" spans="1:8" x14ac:dyDescent="0.25">
      <c r="A49" s="2" t="s">
        <v>41</v>
      </c>
      <c r="C49" s="2" t="s">
        <v>200</v>
      </c>
      <c r="E49" s="2" t="s">
        <v>94</v>
      </c>
      <c r="H49" s="2" t="s">
        <v>200</v>
      </c>
    </row>
    <row r="50" spans="1:8" x14ac:dyDescent="0.25">
      <c r="A50" s="2" t="s">
        <v>42</v>
      </c>
      <c r="C50" s="2" t="s">
        <v>201</v>
      </c>
      <c r="E50" s="2" t="s">
        <v>95</v>
      </c>
      <c r="H50" s="2" t="s">
        <v>201</v>
      </c>
    </row>
    <row r="51" spans="1:8" x14ac:dyDescent="0.25">
      <c r="A51" s="2" t="s">
        <v>43</v>
      </c>
      <c r="C51" s="2" t="s">
        <v>202</v>
      </c>
      <c r="E51" s="2" t="s">
        <v>115</v>
      </c>
      <c r="H51" s="2" t="s">
        <v>202</v>
      </c>
    </row>
    <row r="52" spans="1:8" x14ac:dyDescent="0.25">
      <c r="A52" s="2" t="s">
        <v>44</v>
      </c>
      <c r="C52" s="2" t="s">
        <v>203</v>
      </c>
      <c r="E52" s="2" t="s">
        <v>116</v>
      </c>
      <c r="H52" s="2" t="s">
        <v>203</v>
      </c>
    </row>
    <row r="53" spans="1:8" x14ac:dyDescent="0.25">
      <c r="A53" s="2" t="s">
        <v>45</v>
      </c>
      <c r="C53" s="2" t="s">
        <v>204</v>
      </c>
      <c r="E53" s="2" t="s">
        <v>117</v>
      </c>
      <c r="H53" s="2" t="s">
        <v>204</v>
      </c>
    </row>
    <row r="54" spans="1:8" x14ac:dyDescent="0.25">
      <c r="A54" s="2" t="s">
        <v>46</v>
      </c>
      <c r="C54" s="2" t="s">
        <v>205</v>
      </c>
      <c r="E54" s="2" t="s">
        <v>118</v>
      </c>
      <c r="H54" s="2" t="s">
        <v>205</v>
      </c>
    </row>
    <row r="55" spans="1:8" x14ac:dyDescent="0.25">
      <c r="A55" s="2" t="s">
        <v>47</v>
      </c>
      <c r="C55" s="2" t="s">
        <v>206</v>
      </c>
      <c r="E55" s="2" t="s">
        <v>95</v>
      </c>
      <c r="H55" s="2" t="s">
        <v>206</v>
      </c>
    </row>
    <row r="56" spans="1:8" x14ac:dyDescent="0.25">
      <c r="A56" s="2" t="s">
        <v>48</v>
      </c>
      <c r="C56" s="2" t="s">
        <v>207</v>
      </c>
      <c r="E56" s="2" t="s">
        <v>119</v>
      </c>
      <c r="H56" s="2" t="s">
        <v>207</v>
      </c>
    </row>
    <row r="57" spans="1:8" x14ac:dyDescent="0.25">
      <c r="A57" s="2" t="s">
        <v>49</v>
      </c>
      <c r="C57" s="2" t="s">
        <v>5</v>
      </c>
      <c r="E57" s="2" t="s">
        <v>120</v>
      </c>
      <c r="H57" s="2" t="s">
        <v>5</v>
      </c>
    </row>
    <row r="58" spans="1:8" x14ac:dyDescent="0.25">
      <c r="A58" s="2" t="s">
        <v>50</v>
      </c>
      <c r="C58" s="2" t="s">
        <v>208</v>
      </c>
      <c r="E58" s="2" t="s">
        <v>121</v>
      </c>
      <c r="H58" s="2" t="s">
        <v>208</v>
      </c>
    </row>
    <row r="59" spans="1:8" x14ac:dyDescent="0.25">
      <c r="A59" s="2" t="s">
        <v>51</v>
      </c>
      <c r="C59" s="2" t="s">
        <v>209</v>
      </c>
      <c r="E59" s="2" t="s">
        <v>118</v>
      </c>
      <c r="H59" s="2" t="s">
        <v>209</v>
      </c>
    </row>
    <row r="60" spans="1:8" x14ac:dyDescent="0.25">
      <c r="A60" s="2" t="s">
        <v>52</v>
      </c>
      <c r="C60" s="2" t="s">
        <v>210</v>
      </c>
      <c r="E60" s="2" t="s">
        <v>95</v>
      </c>
      <c r="H60" s="2" t="s">
        <v>210</v>
      </c>
    </row>
    <row r="61" spans="1:8" x14ac:dyDescent="0.25">
      <c r="A61" s="2" t="s">
        <v>53</v>
      </c>
      <c r="C61" s="2" t="s">
        <v>211</v>
      </c>
      <c r="E61" s="2" t="s">
        <v>122</v>
      </c>
      <c r="H61" s="2" t="s">
        <v>211</v>
      </c>
    </row>
    <row r="62" spans="1:8" x14ac:dyDescent="0.25">
      <c r="A62" s="2" t="s">
        <v>54</v>
      </c>
      <c r="C62" s="2" t="s">
        <v>212</v>
      </c>
      <c r="E62" s="2" t="s">
        <v>123</v>
      </c>
      <c r="H62" s="2" t="s">
        <v>212</v>
      </c>
    </row>
    <row r="63" spans="1:8" x14ac:dyDescent="0.25">
      <c r="A63" s="2" t="s">
        <v>55</v>
      </c>
      <c r="C63" s="2" t="s">
        <v>5</v>
      </c>
      <c r="E63" s="2" t="s">
        <v>124</v>
      </c>
      <c r="H63" s="2" t="s">
        <v>5</v>
      </c>
    </row>
    <row r="64" spans="1:8" x14ac:dyDescent="0.25">
      <c r="A64" s="2" t="s">
        <v>56</v>
      </c>
      <c r="C64" s="2" t="s">
        <v>5</v>
      </c>
      <c r="E64" s="2" t="s">
        <v>125</v>
      </c>
      <c r="H64" s="2" t="s">
        <v>5</v>
      </c>
    </row>
    <row r="65" spans="1:8" x14ac:dyDescent="0.25">
      <c r="A65" s="2" t="s">
        <v>57</v>
      </c>
      <c r="C65" s="2" t="s">
        <v>5</v>
      </c>
      <c r="E65" s="2" t="s">
        <v>95</v>
      </c>
      <c r="H65" s="2" t="s">
        <v>5</v>
      </c>
    </row>
    <row r="66" spans="1:8" x14ac:dyDescent="0.25">
      <c r="A66" s="2" t="s">
        <v>58</v>
      </c>
      <c r="C66" s="2" t="s">
        <v>5</v>
      </c>
      <c r="E66" s="2" t="s">
        <v>126</v>
      </c>
      <c r="H66" s="2" t="s">
        <v>5</v>
      </c>
    </row>
    <row r="67" spans="1:8" x14ac:dyDescent="0.25">
      <c r="A67" s="2" t="s">
        <v>59</v>
      </c>
      <c r="C67" s="2" t="s">
        <v>5</v>
      </c>
      <c r="E67" s="2" t="s">
        <v>127</v>
      </c>
      <c r="H67" s="2" t="s">
        <v>5</v>
      </c>
    </row>
    <row r="68" spans="1:8" x14ac:dyDescent="0.25">
      <c r="A68" s="2" t="s">
        <v>60</v>
      </c>
      <c r="C68" s="2" t="s">
        <v>5</v>
      </c>
      <c r="E68" s="2" t="s">
        <v>128</v>
      </c>
      <c r="H68" s="2" t="s">
        <v>5</v>
      </c>
    </row>
    <row r="69" spans="1:8" x14ac:dyDescent="0.25">
      <c r="A69" s="2" t="s">
        <v>5</v>
      </c>
      <c r="C69" s="2" t="s">
        <v>5</v>
      </c>
      <c r="E69" s="2" t="s">
        <v>125</v>
      </c>
      <c r="H69" s="2" t="s">
        <v>5</v>
      </c>
    </row>
    <row r="70" spans="1:8" x14ac:dyDescent="0.25">
      <c r="A70" s="2" t="s">
        <v>5</v>
      </c>
      <c r="C70" s="2" t="s">
        <v>5</v>
      </c>
      <c r="E70" s="2" t="s">
        <v>95</v>
      </c>
      <c r="H70" s="2" t="s">
        <v>5</v>
      </c>
    </row>
    <row r="71" spans="1:8" x14ac:dyDescent="0.25">
      <c r="A71" s="2" t="s">
        <v>61</v>
      </c>
      <c r="C71" s="2" t="s">
        <v>5</v>
      </c>
      <c r="E71" s="2" t="s">
        <v>129</v>
      </c>
      <c r="H71" s="2" t="s">
        <v>5</v>
      </c>
    </row>
    <row r="72" spans="1:8" x14ac:dyDescent="0.25">
      <c r="A72" s="2" t="s">
        <v>62</v>
      </c>
      <c r="C72" s="2" t="s">
        <v>62</v>
      </c>
      <c r="E72" s="2" t="s">
        <v>130</v>
      </c>
    </row>
    <row r="73" spans="1:8" x14ac:dyDescent="0.25">
      <c r="A73" s="2" t="s">
        <v>5</v>
      </c>
      <c r="C73" s="2" t="s">
        <v>5</v>
      </c>
      <c r="E73" s="2" t="s">
        <v>131</v>
      </c>
    </row>
    <row r="74" spans="1:8" x14ac:dyDescent="0.25">
      <c r="A74" s="2" t="s">
        <v>63</v>
      </c>
      <c r="C74" s="2" t="s">
        <v>63</v>
      </c>
      <c r="E74" s="2" t="s">
        <v>95</v>
      </c>
    </row>
    <row r="75" spans="1:8" x14ac:dyDescent="0.25">
      <c r="A75" s="2" t="s">
        <v>5</v>
      </c>
      <c r="C75" s="2" t="s">
        <v>5</v>
      </c>
      <c r="E75" s="2" t="s">
        <v>132</v>
      </c>
    </row>
    <row r="76" spans="1:8" x14ac:dyDescent="0.25">
      <c r="A76" s="2" t="s">
        <v>64</v>
      </c>
      <c r="C76" s="2" t="s">
        <v>64</v>
      </c>
      <c r="E76" s="2" t="s">
        <v>133</v>
      </c>
    </row>
    <row r="77" spans="1:8" x14ac:dyDescent="0.25">
      <c r="A77" s="2" t="s">
        <v>65</v>
      </c>
      <c r="C77" s="2" t="s">
        <v>65</v>
      </c>
      <c r="E77" s="2" t="s">
        <v>134</v>
      </c>
    </row>
    <row r="78" spans="1:8" x14ac:dyDescent="0.25">
      <c r="A78" s="2" t="s">
        <v>66</v>
      </c>
      <c r="C78" s="2" t="s">
        <v>66</v>
      </c>
      <c r="E78" s="2" t="s">
        <v>125</v>
      </c>
    </row>
    <row r="79" spans="1:8" x14ac:dyDescent="0.25">
      <c r="A79" s="2" t="s">
        <v>67</v>
      </c>
      <c r="C79" s="2" t="s">
        <v>67</v>
      </c>
      <c r="E79" s="2" t="s">
        <v>95</v>
      </c>
    </row>
    <row r="80" spans="1:8" x14ac:dyDescent="0.25">
      <c r="A80" s="2" t="s">
        <v>68</v>
      </c>
      <c r="C80" s="2" t="s">
        <v>68</v>
      </c>
      <c r="E80" s="2" t="s">
        <v>135</v>
      </c>
    </row>
    <row r="81" spans="1:5" x14ac:dyDescent="0.25">
      <c r="A81" s="2" t="s">
        <v>5</v>
      </c>
      <c r="C81" s="2" t="s">
        <v>5</v>
      </c>
      <c r="E81" s="2" t="s">
        <v>136</v>
      </c>
    </row>
    <row r="82" spans="1:5" x14ac:dyDescent="0.25">
      <c r="A82" s="2" t="s">
        <v>69</v>
      </c>
      <c r="C82" s="2" t="s">
        <v>69</v>
      </c>
      <c r="E82" s="2" t="s">
        <v>137</v>
      </c>
    </row>
    <row r="83" spans="1:5" x14ac:dyDescent="0.25">
      <c r="A83" s="2" t="s">
        <v>5</v>
      </c>
      <c r="C83" s="2" t="s">
        <v>5</v>
      </c>
      <c r="E83" s="2" t="s">
        <v>125</v>
      </c>
    </row>
    <row r="84" spans="1:5" x14ac:dyDescent="0.25">
      <c r="A84" s="2" t="s">
        <v>70</v>
      </c>
      <c r="C84" s="2" t="s">
        <v>70</v>
      </c>
      <c r="E84" s="2" t="s">
        <v>95</v>
      </c>
    </row>
    <row r="85" spans="1:5" x14ac:dyDescent="0.25">
      <c r="A85" s="2" t="s">
        <v>71</v>
      </c>
      <c r="C85" s="2" t="s">
        <v>71</v>
      </c>
      <c r="E85" s="2" t="s">
        <v>138</v>
      </c>
    </row>
    <row r="86" spans="1:5" x14ac:dyDescent="0.25">
      <c r="A86" s="2" t="s">
        <v>5</v>
      </c>
      <c r="C86" s="2" t="s">
        <v>5</v>
      </c>
      <c r="E86" s="2" t="s">
        <v>139</v>
      </c>
    </row>
    <row r="87" spans="1:5" x14ac:dyDescent="0.25">
      <c r="A87" s="2" t="s">
        <v>5</v>
      </c>
      <c r="C87" s="2" t="s">
        <v>5</v>
      </c>
      <c r="E87" s="2" t="s">
        <v>95</v>
      </c>
    </row>
    <row r="88" spans="1:5" x14ac:dyDescent="0.25">
      <c r="A88" s="2" t="s">
        <v>5</v>
      </c>
      <c r="C88" s="2" t="s">
        <v>5</v>
      </c>
      <c r="E88" s="2" t="s">
        <v>140</v>
      </c>
    </row>
    <row r="89" spans="1:5" x14ac:dyDescent="0.25">
      <c r="A89" s="2" t="s">
        <v>5</v>
      </c>
      <c r="C89" s="2" t="s">
        <v>5</v>
      </c>
      <c r="E89" s="2" t="s">
        <v>141</v>
      </c>
    </row>
    <row r="90" spans="1:5" x14ac:dyDescent="0.25">
      <c r="A90" s="2" t="s">
        <v>5</v>
      </c>
      <c r="C90" s="2" t="s">
        <v>5</v>
      </c>
      <c r="E90" s="2" t="s">
        <v>142</v>
      </c>
    </row>
    <row r="91" spans="1:5" x14ac:dyDescent="0.25">
      <c r="A91" s="2" t="s">
        <v>5</v>
      </c>
      <c r="C91" s="2" t="s">
        <v>5</v>
      </c>
      <c r="E91" s="2" t="s">
        <v>143</v>
      </c>
    </row>
    <row r="92" spans="1:5" x14ac:dyDescent="0.25">
      <c r="A92" s="2" t="s">
        <v>5</v>
      </c>
      <c r="C92" s="2" t="s">
        <v>5</v>
      </c>
      <c r="E92" s="2" t="s">
        <v>95</v>
      </c>
    </row>
    <row r="93" spans="1:5" x14ac:dyDescent="0.25">
      <c r="A93" s="2" t="s">
        <v>5</v>
      </c>
      <c r="C93" s="2" t="s">
        <v>5</v>
      </c>
      <c r="E93" s="2" t="s">
        <v>144</v>
      </c>
    </row>
    <row r="94" spans="1:5" x14ac:dyDescent="0.25">
      <c r="A94" s="2" t="s">
        <v>5</v>
      </c>
      <c r="C94" s="2" t="s">
        <v>5</v>
      </c>
      <c r="E94" s="2" t="s">
        <v>145</v>
      </c>
    </row>
    <row r="95" spans="1:5" x14ac:dyDescent="0.25">
      <c r="A95" s="2" t="s">
        <v>5</v>
      </c>
      <c r="C95" s="2" t="s">
        <v>5</v>
      </c>
      <c r="E95" s="2" t="s">
        <v>95</v>
      </c>
    </row>
    <row r="96" spans="1:5" x14ac:dyDescent="0.25">
      <c r="A96" s="2" t="s">
        <v>5</v>
      </c>
      <c r="C96" s="2" t="s">
        <v>5</v>
      </c>
      <c r="E96" s="2" t="s">
        <v>146</v>
      </c>
    </row>
    <row r="97" spans="1:5" x14ac:dyDescent="0.25">
      <c r="A97" s="2" t="s">
        <v>5</v>
      </c>
      <c r="C97" s="2" t="s">
        <v>5</v>
      </c>
      <c r="E97" s="2" t="s">
        <v>147</v>
      </c>
    </row>
    <row r="98" spans="1:5" x14ac:dyDescent="0.25">
      <c r="E98" s="2" t="s">
        <v>148</v>
      </c>
    </row>
    <row r="99" spans="1:5" x14ac:dyDescent="0.25">
      <c r="E99" s="2" t="s">
        <v>149</v>
      </c>
    </row>
    <row r="100" spans="1:5" x14ac:dyDescent="0.25">
      <c r="E100" s="2" t="s">
        <v>95</v>
      </c>
    </row>
    <row r="101" spans="1:5" x14ac:dyDescent="0.25">
      <c r="E101" s="2" t="s">
        <v>150</v>
      </c>
    </row>
    <row r="102" spans="1:5" x14ac:dyDescent="0.25">
      <c r="E102" s="2" t="s">
        <v>151</v>
      </c>
    </row>
    <row r="103" spans="1:5" x14ac:dyDescent="0.25">
      <c r="E103" s="2" t="s">
        <v>152</v>
      </c>
    </row>
    <row r="104" spans="1:5" x14ac:dyDescent="0.25">
      <c r="E104" s="2" t="s">
        <v>149</v>
      </c>
    </row>
    <row r="105" spans="1:5" x14ac:dyDescent="0.25">
      <c r="E105" s="2" t="s">
        <v>95</v>
      </c>
    </row>
    <row r="106" spans="1:5" x14ac:dyDescent="0.25">
      <c r="E106" s="2" t="s">
        <v>153</v>
      </c>
    </row>
    <row r="107" spans="1:5" x14ac:dyDescent="0.25">
      <c r="E107" s="2" t="s">
        <v>154</v>
      </c>
    </row>
    <row r="108" spans="1:5" x14ac:dyDescent="0.25">
      <c r="E108" s="2" t="s">
        <v>155</v>
      </c>
    </row>
    <row r="109" spans="1:5" x14ac:dyDescent="0.25">
      <c r="E109" s="2" t="s">
        <v>149</v>
      </c>
    </row>
    <row r="110" spans="1:5" x14ac:dyDescent="0.25">
      <c r="E110" s="2" t="s">
        <v>95</v>
      </c>
    </row>
    <row r="111" spans="1:5" x14ac:dyDescent="0.25">
      <c r="E111" s="2" t="s">
        <v>156</v>
      </c>
    </row>
    <row r="112" spans="1:5" x14ac:dyDescent="0.25">
      <c r="E112" s="2" t="s">
        <v>157</v>
      </c>
    </row>
    <row r="113" spans="5:5" x14ac:dyDescent="0.25">
      <c r="E113" s="2" t="s">
        <v>158</v>
      </c>
    </row>
    <row r="114" spans="5:5" x14ac:dyDescent="0.25">
      <c r="E114" s="2" t="s">
        <v>149</v>
      </c>
    </row>
    <row r="115" spans="5:5" x14ac:dyDescent="0.25">
      <c r="E115" s="2" t="s">
        <v>95</v>
      </c>
    </row>
    <row r="116" spans="5:5" x14ac:dyDescent="0.25">
      <c r="E116" s="2" t="s">
        <v>159</v>
      </c>
    </row>
    <row r="117" spans="5:5" x14ac:dyDescent="0.25">
      <c r="E117" s="2" t="s">
        <v>160</v>
      </c>
    </row>
    <row r="118" spans="5:5" x14ac:dyDescent="0.25">
      <c r="E118" s="2" t="s">
        <v>161</v>
      </c>
    </row>
    <row r="119" spans="5:5" x14ac:dyDescent="0.25">
      <c r="E119" s="2" t="s">
        <v>162</v>
      </c>
    </row>
    <row r="120" spans="5:5" x14ac:dyDescent="0.25">
      <c r="E120" s="2" t="s">
        <v>95</v>
      </c>
    </row>
    <row r="121" spans="5:5" x14ac:dyDescent="0.25">
      <c r="E121" s="2" t="s">
        <v>163</v>
      </c>
    </row>
    <row r="122" spans="5:5" x14ac:dyDescent="0.25">
      <c r="E122" s="2" t="s">
        <v>164</v>
      </c>
    </row>
    <row r="123" spans="5:5" x14ac:dyDescent="0.25">
      <c r="E123" s="2" t="s">
        <v>165</v>
      </c>
    </row>
    <row r="124" spans="5:5" x14ac:dyDescent="0.25">
      <c r="E124" s="2" t="s">
        <v>166</v>
      </c>
    </row>
    <row r="125" spans="5:5" x14ac:dyDescent="0.25">
      <c r="E125" s="2" t="s">
        <v>95</v>
      </c>
    </row>
    <row r="126" spans="5:5" x14ac:dyDescent="0.25">
      <c r="E126" s="2" t="s">
        <v>76</v>
      </c>
    </row>
    <row r="127" spans="5:5" x14ac:dyDescent="0.25">
      <c r="E127" s="2" t="s">
        <v>76</v>
      </c>
    </row>
    <row r="128" spans="5:5" x14ac:dyDescent="0.25">
      <c r="E128" s="2" t="s">
        <v>76</v>
      </c>
    </row>
    <row r="129" spans="5:5" x14ac:dyDescent="0.25">
      <c r="E129" s="2" t="s">
        <v>76</v>
      </c>
    </row>
    <row r="130" spans="5:5" x14ac:dyDescent="0.25">
      <c r="E130" s="2" t="s">
        <v>76</v>
      </c>
    </row>
    <row r="131" spans="5:5" x14ac:dyDescent="0.25">
      <c r="E131" s="2" t="s">
        <v>76</v>
      </c>
    </row>
    <row r="132" spans="5:5" x14ac:dyDescent="0.25">
      <c r="E132" s="2" t="s">
        <v>76</v>
      </c>
    </row>
    <row r="133" spans="5:5" x14ac:dyDescent="0.25">
      <c r="E133" s="2" t="s">
        <v>76</v>
      </c>
    </row>
    <row r="134" spans="5:5" x14ac:dyDescent="0.25">
      <c r="E134" s="2" t="s">
        <v>76</v>
      </c>
    </row>
    <row r="135" spans="5:5" x14ac:dyDescent="0.25">
      <c r="E135" s="2" t="s">
        <v>76</v>
      </c>
    </row>
    <row r="136" spans="5:5" x14ac:dyDescent="0.25">
      <c r="E136" s="2" t="s">
        <v>76</v>
      </c>
    </row>
    <row r="137" spans="5:5" x14ac:dyDescent="0.25">
      <c r="E137" s="2" t="s">
        <v>76</v>
      </c>
    </row>
    <row r="138" spans="5:5" x14ac:dyDescent="0.25">
      <c r="E138" s="2" t="s">
        <v>76</v>
      </c>
    </row>
    <row r="139" spans="5:5" x14ac:dyDescent="0.25">
      <c r="E139" s="2" t="s">
        <v>76</v>
      </c>
    </row>
    <row r="140" spans="5:5" x14ac:dyDescent="0.25">
      <c r="E140" s="2" t="s">
        <v>76</v>
      </c>
    </row>
    <row r="141" spans="5:5" x14ac:dyDescent="0.25">
      <c r="E141" s="2" t="s">
        <v>76</v>
      </c>
    </row>
    <row r="142" spans="5:5" x14ac:dyDescent="0.25">
      <c r="E142" s="2" t="s">
        <v>76</v>
      </c>
    </row>
    <row r="143" spans="5:5" x14ac:dyDescent="0.25">
      <c r="E143" s="2" t="s">
        <v>76</v>
      </c>
    </row>
    <row r="144" spans="5:5" x14ac:dyDescent="0.25">
      <c r="E144" s="2" t="s">
        <v>76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85" zoomScaleNormal="85" workbookViewId="0"/>
  </sheetViews>
  <sheetFormatPr baseColWidth="10" defaultRowHeight="15" x14ac:dyDescent="0.25"/>
  <cols>
    <col min="1" max="1" width="17.85546875" style="2" customWidth="1"/>
    <col min="2" max="2" width="14.140625" style="2" bestFit="1" customWidth="1"/>
    <col min="3" max="3" width="19.42578125" style="2" bestFit="1" customWidth="1"/>
    <col min="4" max="4" width="15.42578125" style="2" bestFit="1" customWidth="1"/>
    <col min="5" max="5" width="24.7109375" style="3" bestFit="1" customWidth="1"/>
    <col min="6" max="6" width="28.7109375" style="2" bestFit="1" customWidth="1"/>
    <col min="7" max="7" width="19.42578125" style="2" bestFit="1" customWidth="1"/>
    <col min="8" max="9" width="11.42578125" style="2"/>
    <col min="10" max="10" width="14.140625" style="2" bestFit="1" customWidth="1"/>
    <col min="11" max="16384" width="11.42578125" style="2"/>
  </cols>
  <sheetData>
    <row r="1" spans="1:10" x14ac:dyDescent="0.25">
      <c r="A1" s="4" t="s">
        <v>213</v>
      </c>
      <c r="B1" s="4" t="s">
        <v>214</v>
      </c>
      <c r="C1" s="2" t="s">
        <v>215</v>
      </c>
      <c r="D1" s="2" t="s">
        <v>216</v>
      </c>
      <c r="E1" s="3" t="s">
        <v>228</v>
      </c>
      <c r="F1" s="2" t="s">
        <v>230</v>
      </c>
      <c r="G1" s="7">
        <v>0.13969000000000001</v>
      </c>
      <c r="H1" s="2" t="s">
        <v>231</v>
      </c>
      <c r="I1" s="7">
        <f>+G1*1.5</f>
        <v>0.20953500000000003</v>
      </c>
      <c r="J1" s="5">
        <v>45040</v>
      </c>
    </row>
    <row r="2" spans="1:10" x14ac:dyDescent="0.25">
      <c r="A2" s="5">
        <v>45054</v>
      </c>
      <c r="B2" s="5">
        <v>45054</v>
      </c>
      <c r="C2" s="2" t="s">
        <v>217</v>
      </c>
      <c r="D2" s="2" t="s">
        <v>218</v>
      </c>
      <c r="E2" s="3">
        <v>583905.87</v>
      </c>
      <c r="F2" s="8">
        <f>+B2-$J$1</f>
        <v>14</v>
      </c>
      <c r="G2" s="3">
        <f>+(E2*F2*$I$1)/360</f>
        <v>4758.0056405175001</v>
      </c>
    </row>
    <row r="3" spans="1:10" x14ac:dyDescent="0.25">
      <c r="A3" s="5">
        <v>45054</v>
      </c>
      <c r="B3" s="5">
        <v>45054</v>
      </c>
      <c r="C3" s="2" t="s">
        <v>218</v>
      </c>
      <c r="D3" s="2" t="s">
        <v>219</v>
      </c>
      <c r="E3" s="3">
        <v>522782</v>
      </c>
      <c r="F3" s="8">
        <f t="shared" ref="F3:F62" si="0">+B3-$J$1</f>
        <v>14</v>
      </c>
      <c r="G3" s="3">
        <f t="shared" ref="G3:G62" si="1">+(E3*F3*$I$1)/360</f>
        <v>4259.932692166667</v>
      </c>
    </row>
    <row r="4" spans="1:10" x14ac:dyDescent="0.25">
      <c r="A4" s="5">
        <v>45054</v>
      </c>
      <c r="B4" s="5">
        <v>45054</v>
      </c>
      <c r="C4" s="2" t="s">
        <v>220</v>
      </c>
      <c r="D4" s="2" t="s">
        <v>218</v>
      </c>
      <c r="E4" s="3">
        <v>80370</v>
      </c>
      <c r="F4" s="8">
        <f t="shared" si="0"/>
        <v>14</v>
      </c>
      <c r="G4" s="3">
        <f t="shared" si="1"/>
        <v>654.90164250000009</v>
      </c>
    </row>
    <row r="5" spans="1:10" x14ac:dyDescent="0.25">
      <c r="A5" s="5">
        <v>45085</v>
      </c>
      <c r="B5" s="5">
        <v>45085</v>
      </c>
      <c r="C5" s="2" t="s">
        <v>217</v>
      </c>
      <c r="D5" s="2" t="s">
        <v>218</v>
      </c>
      <c r="E5" s="3">
        <v>579777.19999999995</v>
      </c>
      <c r="F5" s="8">
        <f t="shared" si="0"/>
        <v>45</v>
      </c>
      <c r="G5" s="3">
        <f t="shared" si="1"/>
        <v>15185.451950249999</v>
      </c>
    </row>
    <row r="6" spans="1:10" x14ac:dyDescent="0.25">
      <c r="A6" s="5">
        <v>45085</v>
      </c>
      <c r="B6" s="5">
        <v>45085</v>
      </c>
      <c r="C6" s="2" t="s">
        <v>218</v>
      </c>
      <c r="D6" s="2" t="s">
        <v>219</v>
      </c>
      <c r="E6" s="3">
        <v>526911</v>
      </c>
      <c r="F6" s="8">
        <f t="shared" si="0"/>
        <v>45</v>
      </c>
      <c r="G6" s="3">
        <f t="shared" si="1"/>
        <v>13800.787048125001</v>
      </c>
    </row>
    <row r="7" spans="1:10" x14ac:dyDescent="0.25">
      <c r="A7" s="5">
        <v>45085</v>
      </c>
      <c r="B7" s="5">
        <v>45085</v>
      </c>
      <c r="C7" s="2" t="s">
        <v>220</v>
      </c>
      <c r="D7" s="2" t="s">
        <v>218</v>
      </c>
      <c r="E7" s="3">
        <v>80370</v>
      </c>
      <c r="F7" s="8">
        <f t="shared" si="0"/>
        <v>45</v>
      </c>
      <c r="G7" s="3">
        <f t="shared" si="1"/>
        <v>2105.0409937500003</v>
      </c>
    </row>
    <row r="8" spans="1:10" x14ac:dyDescent="0.25">
      <c r="A8" s="5">
        <v>45115</v>
      </c>
      <c r="B8" s="5">
        <v>45117</v>
      </c>
      <c r="C8" s="2" t="s">
        <v>217</v>
      </c>
      <c r="D8" s="2" t="s">
        <v>218</v>
      </c>
      <c r="E8" s="3">
        <v>575615.92000000004</v>
      </c>
      <c r="F8" s="8">
        <f t="shared" si="0"/>
        <v>77</v>
      </c>
      <c r="G8" s="3">
        <f t="shared" si="1"/>
        <v>25797.498606623336</v>
      </c>
    </row>
    <row r="9" spans="1:10" x14ac:dyDescent="0.25">
      <c r="A9" s="5">
        <v>45115</v>
      </c>
      <c r="B9" s="5">
        <v>45117</v>
      </c>
      <c r="C9" s="2" t="s">
        <v>218</v>
      </c>
      <c r="D9" s="2" t="s">
        <v>219</v>
      </c>
      <c r="E9" s="3">
        <v>531072</v>
      </c>
      <c r="F9" s="8">
        <f t="shared" si="0"/>
        <v>77</v>
      </c>
      <c r="G9" s="3">
        <f t="shared" si="1"/>
        <v>23801.164464000001</v>
      </c>
    </row>
    <row r="10" spans="1:10" x14ac:dyDescent="0.25">
      <c r="A10" s="5">
        <v>45115</v>
      </c>
      <c r="B10" s="5">
        <v>45117</v>
      </c>
      <c r="C10" s="2" t="s">
        <v>220</v>
      </c>
      <c r="D10" s="2" t="s">
        <v>218</v>
      </c>
      <c r="E10" s="3">
        <v>80370</v>
      </c>
      <c r="F10" s="8">
        <f t="shared" si="0"/>
        <v>77</v>
      </c>
      <c r="G10" s="3">
        <f t="shared" si="1"/>
        <v>3601.9590337500003</v>
      </c>
    </row>
    <row r="11" spans="1:10" x14ac:dyDescent="0.25">
      <c r="A11" s="5">
        <v>45146</v>
      </c>
      <c r="B11" s="5">
        <v>45146</v>
      </c>
      <c r="C11" s="2" t="s">
        <v>217</v>
      </c>
      <c r="D11" s="2" t="s">
        <v>218</v>
      </c>
      <c r="E11" s="3">
        <v>571421.78</v>
      </c>
      <c r="F11" s="8">
        <f t="shared" si="0"/>
        <v>106</v>
      </c>
      <c r="G11" s="3">
        <f t="shared" si="1"/>
        <v>35254.676231288337</v>
      </c>
    </row>
    <row r="12" spans="1:10" x14ac:dyDescent="0.25">
      <c r="A12" s="5">
        <v>45146</v>
      </c>
      <c r="B12" s="5">
        <v>45146</v>
      </c>
      <c r="C12" s="2" t="s">
        <v>218</v>
      </c>
      <c r="D12" s="2" t="s">
        <v>219</v>
      </c>
      <c r="E12" s="3">
        <v>535266</v>
      </c>
      <c r="F12" s="8">
        <f t="shared" si="0"/>
        <v>106</v>
      </c>
      <c r="G12" s="3">
        <f t="shared" si="1"/>
        <v>33023.994163500007</v>
      </c>
    </row>
    <row r="13" spans="1:10" x14ac:dyDescent="0.25">
      <c r="A13" s="5">
        <v>45146</v>
      </c>
      <c r="B13" s="5">
        <v>45146</v>
      </c>
      <c r="C13" s="2" t="s">
        <v>220</v>
      </c>
      <c r="D13" s="2" t="s">
        <v>218</v>
      </c>
      <c r="E13" s="3">
        <v>80370</v>
      </c>
      <c r="F13" s="8">
        <f t="shared" si="0"/>
        <v>106</v>
      </c>
      <c r="G13" s="3">
        <f t="shared" si="1"/>
        <v>4958.5410075000009</v>
      </c>
    </row>
    <row r="14" spans="1:10" x14ac:dyDescent="0.25">
      <c r="A14" s="5">
        <v>45177</v>
      </c>
      <c r="B14" s="5">
        <v>45177</v>
      </c>
      <c r="C14" s="2" t="s">
        <v>217</v>
      </c>
      <c r="D14" s="2" t="s">
        <v>218</v>
      </c>
      <c r="E14" s="3">
        <v>567194.51</v>
      </c>
      <c r="F14" s="8">
        <f t="shared" si="0"/>
        <v>137</v>
      </c>
      <c r="G14" s="3">
        <f t="shared" si="1"/>
        <v>45227.924795667925</v>
      </c>
    </row>
    <row r="15" spans="1:10" x14ac:dyDescent="0.25">
      <c r="A15" s="5">
        <v>45177</v>
      </c>
      <c r="B15" s="5">
        <v>45177</v>
      </c>
      <c r="C15" s="2" t="s">
        <v>218</v>
      </c>
      <c r="D15" s="2" t="s">
        <v>219</v>
      </c>
      <c r="E15" s="3">
        <v>539493</v>
      </c>
      <c r="F15" s="8">
        <f t="shared" si="0"/>
        <v>137</v>
      </c>
      <c r="G15" s="3">
        <f t="shared" si="1"/>
        <v>43019.014467875008</v>
      </c>
    </row>
    <row r="16" spans="1:10" x14ac:dyDescent="0.25">
      <c r="A16" s="5">
        <v>45177</v>
      </c>
      <c r="B16" s="5">
        <v>45177</v>
      </c>
      <c r="C16" s="2" t="s">
        <v>220</v>
      </c>
      <c r="D16" s="2" t="s">
        <v>218</v>
      </c>
      <c r="E16" s="3">
        <v>80370</v>
      </c>
      <c r="F16" s="8">
        <f t="shared" si="0"/>
        <v>137</v>
      </c>
      <c r="G16" s="3">
        <f t="shared" si="1"/>
        <v>6408.6803587500008</v>
      </c>
    </row>
    <row r="17" spans="1:7" x14ac:dyDescent="0.25">
      <c r="A17" s="5">
        <v>45207</v>
      </c>
      <c r="B17" s="5">
        <v>45208</v>
      </c>
      <c r="C17" s="2" t="s">
        <v>217</v>
      </c>
      <c r="D17" s="2" t="s">
        <v>218</v>
      </c>
      <c r="E17" s="3">
        <v>562933.87</v>
      </c>
      <c r="F17" s="8">
        <f t="shared" si="0"/>
        <v>168</v>
      </c>
      <c r="G17" s="3">
        <f t="shared" si="1"/>
        <v>55045.362610210002</v>
      </c>
    </row>
    <row r="18" spans="1:7" x14ac:dyDescent="0.25">
      <c r="A18" s="5">
        <v>45207</v>
      </c>
      <c r="B18" s="5">
        <v>45208</v>
      </c>
      <c r="C18" s="2" t="s">
        <v>218</v>
      </c>
      <c r="D18" s="2" t="s">
        <v>219</v>
      </c>
      <c r="E18" s="3">
        <v>543754</v>
      </c>
      <c r="F18" s="8">
        <f t="shared" si="0"/>
        <v>168</v>
      </c>
      <c r="G18" s="3">
        <f t="shared" si="1"/>
        <v>53169.897382000003</v>
      </c>
    </row>
    <row r="19" spans="1:7" x14ac:dyDescent="0.25">
      <c r="A19" s="5">
        <v>45207</v>
      </c>
      <c r="B19" s="5">
        <v>45208</v>
      </c>
      <c r="C19" s="2" t="s">
        <v>220</v>
      </c>
      <c r="D19" s="2" t="s">
        <v>218</v>
      </c>
      <c r="E19" s="3">
        <v>80370</v>
      </c>
      <c r="F19" s="8">
        <f t="shared" si="0"/>
        <v>168</v>
      </c>
      <c r="G19" s="3">
        <f t="shared" si="1"/>
        <v>7858.8197100000016</v>
      </c>
    </row>
    <row r="20" spans="1:7" x14ac:dyDescent="0.25">
      <c r="A20" s="5">
        <v>45230</v>
      </c>
      <c r="B20" s="5">
        <v>45230</v>
      </c>
      <c r="C20" s="4" t="s">
        <v>220</v>
      </c>
      <c r="D20" s="2" t="s">
        <v>221</v>
      </c>
      <c r="E20" s="3">
        <v>80370</v>
      </c>
      <c r="F20" s="8">
        <f t="shared" si="0"/>
        <v>190</v>
      </c>
      <c r="G20" s="3">
        <f t="shared" si="1"/>
        <v>8887.9508625000017</v>
      </c>
    </row>
    <row r="21" spans="1:7" x14ac:dyDescent="0.25">
      <c r="A21" s="5">
        <v>45230</v>
      </c>
      <c r="B21" s="5">
        <v>45230</v>
      </c>
      <c r="C21" s="4" t="s">
        <v>222</v>
      </c>
      <c r="D21" s="2" t="s">
        <v>223</v>
      </c>
      <c r="E21" s="3">
        <v>558639.56999999995</v>
      </c>
      <c r="F21" s="8">
        <f t="shared" si="0"/>
        <v>190</v>
      </c>
      <c r="G21" s="3">
        <f t="shared" si="1"/>
        <v>61778.786213862506</v>
      </c>
    </row>
    <row r="22" spans="1:7" x14ac:dyDescent="0.25">
      <c r="A22" s="5">
        <v>45230</v>
      </c>
      <c r="B22" s="5">
        <v>45230</v>
      </c>
      <c r="C22" s="4" t="s">
        <v>224</v>
      </c>
      <c r="D22" s="2" t="s">
        <v>223</v>
      </c>
      <c r="E22" s="3">
        <v>548048.43000000005</v>
      </c>
      <c r="F22" s="8">
        <f t="shared" si="0"/>
        <v>190</v>
      </c>
      <c r="G22" s="3">
        <f t="shared" si="1"/>
        <v>60607.534106137507</v>
      </c>
    </row>
    <row r="23" spans="1:7" x14ac:dyDescent="0.25">
      <c r="A23" s="5">
        <v>45266</v>
      </c>
      <c r="B23" s="5">
        <v>45266</v>
      </c>
      <c r="C23" s="4" t="s">
        <v>220</v>
      </c>
      <c r="D23" s="2" t="s">
        <v>221</v>
      </c>
      <c r="E23" s="3">
        <v>80370</v>
      </c>
      <c r="F23" s="8">
        <f t="shared" si="0"/>
        <v>226</v>
      </c>
      <c r="G23" s="3">
        <f t="shared" si="1"/>
        <v>10571.983657500001</v>
      </c>
    </row>
    <row r="24" spans="1:7" x14ac:dyDescent="0.25">
      <c r="A24" s="5">
        <v>45266</v>
      </c>
      <c r="B24" s="5">
        <v>45266</v>
      </c>
      <c r="C24" s="4" t="s">
        <v>222</v>
      </c>
      <c r="D24" s="2" t="s">
        <v>223</v>
      </c>
      <c r="E24" s="3">
        <v>554311.36</v>
      </c>
      <c r="F24" s="8">
        <f t="shared" si="0"/>
        <v>226</v>
      </c>
      <c r="G24" s="3">
        <f t="shared" si="1"/>
        <v>72914.901568826666</v>
      </c>
    </row>
    <row r="25" spans="1:7" x14ac:dyDescent="0.25">
      <c r="A25" s="5">
        <v>45266</v>
      </c>
      <c r="B25" s="5">
        <v>45266</v>
      </c>
      <c r="C25" s="4" t="s">
        <v>224</v>
      </c>
      <c r="D25" s="2" t="s">
        <v>223</v>
      </c>
      <c r="E25" s="3">
        <v>552376.64</v>
      </c>
      <c r="F25" s="8">
        <f t="shared" si="0"/>
        <v>226</v>
      </c>
      <c r="G25" s="3">
        <f t="shared" si="1"/>
        <v>72660.405759173344</v>
      </c>
    </row>
    <row r="26" spans="1:7" x14ac:dyDescent="0.25">
      <c r="A26" s="5">
        <v>45295</v>
      </c>
      <c r="B26" s="5">
        <v>45295</v>
      </c>
      <c r="C26" s="4" t="s">
        <v>220</v>
      </c>
      <c r="D26" s="2" t="s">
        <v>221</v>
      </c>
      <c r="E26" s="3">
        <v>80366</v>
      </c>
      <c r="F26" s="8">
        <f t="shared" si="0"/>
        <v>255</v>
      </c>
      <c r="G26" s="3">
        <f t="shared" si="1"/>
        <v>11927.971948750001</v>
      </c>
    </row>
    <row r="27" spans="1:7" x14ac:dyDescent="0.25">
      <c r="A27" s="5">
        <v>45295</v>
      </c>
      <c r="B27" s="5">
        <v>45295</v>
      </c>
      <c r="C27" s="4" t="s">
        <v>222</v>
      </c>
      <c r="D27" s="2" t="s">
        <v>223</v>
      </c>
      <c r="E27" s="3">
        <v>549948.96</v>
      </c>
      <c r="F27" s="8">
        <f t="shared" si="0"/>
        <v>255</v>
      </c>
      <c r="G27" s="3">
        <f t="shared" si="1"/>
        <v>81623.768361299997</v>
      </c>
    </row>
    <row r="28" spans="1:7" x14ac:dyDescent="0.25">
      <c r="A28" s="5">
        <v>45295</v>
      </c>
      <c r="B28" s="5">
        <v>45295</v>
      </c>
      <c r="C28" s="4" t="s">
        <v>224</v>
      </c>
      <c r="D28" s="2" t="s">
        <v>223</v>
      </c>
      <c r="E28" s="3">
        <v>556739.04</v>
      </c>
      <c r="F28" s="8">
        <f t="shared" si="0"/>
        <v>255</v>
      </c>
      <c r="G28" s="3">
        <f t="shared" si="1"/>
        <v>82631.556278700024</v>
      </c>
    </row>
    <row r="29" spans="1:7" x14ac:dyDescent="0.25">
      <c r="A29" s="5">
        <v>45329</v>
      </c>
      <c r="B29" s="5">
        <v>45329</v>
      </c>
      <c r="C29" s="4" t="s">
        <v>220</v>
      </c>
      <c r="D29" s="2" t="s">
        <v>221</v>
      </c>
      <c r="E29" s="3">
        <v>80366</v>
      </c>
      <c r="F29" s="8">
        <f t="shared" si="0"/>
        <v>289</v>
      </c>
      <c r="G29" s="3">
        <f t="shared" si="1"/>
        <v>13518.368208583335</v>
      </c>
    </row>
    <row r="30" spans="1:7" x14ac:dyDescent="0.25">
      <c r="A30" s="5">
        <v>45329</v>
      </c>
      <c r="B30" s="5">
        <v>45329</v>
      </c>
      <c r="C30" s="4" t="s">
        <v>222</v>
      </c>
      <c r="D30" s="2" t="s">
        <v>223</v>
      </c>
      <c r="E30" s="3">
        <v>545552.12</v>
      </c>
      <c r="F30" s="8">
        <f t="shared" si="0"/>
        <v>289</v>
      </c>
      <c r="G30" s="3">
        <f t="shared" si="1"/>
        <v>91767.344836538352</v>
      </c>
    </row>
    <row r="31" spans="1:7" x14ac:dyDescent="0.25">
      <c r="A31" s="5">
        <v>45329</v>
      </c>
      <c r="B31" s="5">
        <v>45329</v>
      </c>
      <c r="C31" s="4" t="s">
        <v>224</v>
      </c>
      <c r="D31" s="2" t="s">
        <v>223</v>
      </c>
      <c r="E31" s="3">
        <v>561135.88</v>
      </c>
      <c r="F31" s="8">
        <f t="shared" si="0"/>
        <v>289</v>
      </c>
      <c r="G31" s="3">
        <f t="shared" si="1"/>
        <v>94388.689755461673</v>
      </c>
    </row>
    <row r="32" spans="1:7" x14ac:dyDescent="0.25">
      <c r="A32" s="5">
        <v>45351</v>
      </c>
      <c r="B32" s="5">
        <v>45351</v>
      </c>
      <c r="C32" s="4" t="s">
        <v>225</v>
      </c>
      <c r="D32" s="2" t="s">
        <v>226</v>
      </c>
      <c r="E32" s="3">
        <v>1060459.21</v>
      </c>
      <c r="F32" s="8">
        <f t="shared" si="0"/>
        <v>311</v>
      </c>
      <c r="G32" s="3">
        <f t="shared" si="1"/>
        <v>191958.9797123496</v>
      </c>
    </row>
    <row r="33" spans="1:7" x14ac:dyDescent="0.25">
      <c r="A33" s="5">
        <v>45351</v>
      </c>
      <c r="B33" s="5">
        <v>45351</v>
      </c>
      <c r="C33" s="4" t="s">
        <v>227</v>
      </c>
      <c r="D33" s="2" t="s">
        <v>226</v>
      </c>
      <c r="E33" s="3">
        <v>6141.65</v>
      </c>
      <c r="F33" s="8">
        <f t="shared" si="0"/>
        <v>311</v>
      </c>
      <c r="G33" s="3">
        <f t="shared" si="1"/>
        <v>1111.7305188479168</v>
      </c>
    </row>
    <row r="34" spans="1:7" x14ac:dyDescent="0.25">
      <c r="A34" s="5">
        <v>45355</v>
      </c>
      <c r="B34" s="5">
        <v>45355</v>
      </c>
      <c r="C34" s="4" t="s">
        <v>220</v>
      </c>
      <c r="D34" s="2" t="s">
        <v>221</v>
      </c>
      <c r="E34" s="3">
        <v>80366</v>
      </c>
      <c r="F34" s="8">
        <f t="shared" si="0"/>
        <v>315</v>
      </c>
      <c r="G34" s="3">
        <f t="shared" si="1"/>
        <v>14734.553583750003</v>
      </c>
    </row>
    <row r="35" spans="1:7" x14ac:dyDescent="0.25">
      <c r="A35" s="5">
        <v>45355</v>
      </c>
      <c r="B35" s="5">
        <v>45355</v>
      </c>
      <c r="C35" s="4" t="s">
        <v>222</v>
      </c>
      <c r="D35" s="2" t="s">
        <v>223</v>
      </c>
      <c r="E35" s="3">
        <v>532745.56999999995</v>
      </c>
      <c r="F35" s="8">
        <f t="shared" si="0"/>
        <v>315</v>
      </c>
      <c r="G35" s="3">
        <f t="shared" si="1"/>
        <v>97675.23763370626</v>
      </c>
    </row>
    <row r="36" spans="1:7" x14ac:dyDescent="0.25">
      <c r="A36" s="5">
        <v>45355</v>
      </c>
      <c r="B36" s="5">
        <v>45355</v>
      </c>
      <c r="C36" s="4" t="s">
        <v>224</v>
      </c>
      <c r="D36" s="2" t="s">
        <v>223</v>
      </c>
      <c r="E36" s="3">
        <v>573942.43000000005</v>
      </c>
      <c r="F36" s="8">
        <f t="shared" si="0"/>
        <v>315</v>
      </c>
      <c r="G36" s="3">
        <f t="shared" si="1"/>
        <v>105228.39868629377</v>
      </c>
    </row>
    <row r="37" spans="1:7" x14ac:dyDescent="0.25">
      <c r="A37" s="5">
        <v>45383</v>
      </c>
      <c r="B37" s="5">
        <v>45383</v>
      </c>
      <c r="C37" s="4" t="s">
        <v>220</v>
      </c>
      <c r="D37" s="2" t="s">
        <v>221</v>
      </c>
      <c r="E37" s="3">
        <v>80366</v>
      </c>
      <c r="F37" s="8">
        <f t="shared" si="0"/>
        <v>343</v>
      </c>
      <c r="G37" s="3">
        <f t="shared" si="1"/>
        <v>16044.291680083335</v>
      </c>
    </row>
    <row r="38" spans="1:7" x14ac:dyDescent="0.25">
      <c r="A38" s="5">
        <v>45383</v>
      </c>
      <c r="B38" s="5">
        <v>45383</v>
      </c>
      <c r="C38" s="4" t="s">
        <v>222</v>
      </c>
      <c r="D38" s="2" t="s">
        <v>223</v>
      </c>
      <c r="E38" s="3">
        <v>528212.86</v>
      </c>
      <c r="F38" s="8">
        <f t="shared" si="0"/>
        <v>343</v>
      </c>
      <c r="G38" s="3">
        <f t="shared" si="1"/>
        <v>105452.56943248418</v>
      </c>
    </row>
    <row r="39" spans="1:7" x14ac:dyDescent="0.25">
      <c r="A39" s="5">
        <v>45383</v>
      </c>
      <c r="B39" s="5">
        <v>45383</v>
      </c>
      <c r="C39" s="4" t="s">
        <v>224</v>
      </c>
      <c r="D39" s="2" t="s">
        <v>223</v>
      </c>
      <c r="E39" s="3">
        <v>578475.14</v>
      </c>
      <c r="F39" s="8">
        <f t="shared" si="0"/>
        <v>343</v>
      </c>
      <c r="G39" s="3">
        <f t="shared" si="1"/>
        <v>115486.94567151584</v>
      </c>
    </row>
    <row r="40" spans="1:7" x14ac:dyDescent="0.25">
      <c r="A40" s="5">
        <v>45392</v>
      </c>
      <c r="B40" s="5">
        <v>45392</v>
      </c>
      <c r="C40" s="4" t="s">
        <v>224</v>
      </c>
      <c r="D40" s="2" t="s">
        <v>223</v>
      </c>
      <c r="E40" s="3">
        <v>2</v>
      </c>
      <c r="F40" s="8">
        <f t="shared" si="0"/>
        <v>352</v>
      </c>
      <c r="G40" s="3">
        <f t="shared" si="1"/>
        <v>0.40975733333333342</v>
      </c>
    </row>
    <row r="41" spans="1:7" x14ac:dyDescent="0.25">
      <c r="A41" s="5">
        <v>45418</v>
      </c>
      <c r="B41" s="5">
        <v>45418</v>
      </c>
      <c r="C41" s="4" t="s">
        <v>220</v>
      </c>
      <c r="D41" s="2" t="s">
        <v>221</v>
      </c>
      <c r="E41" s="3">
        <v>80362</v>
      </c>
      <c r="F41" s="8">
        <f t="shared" si="0"/>
        <v>378</v>
      </c>
      <c r="G41" s="3">
        <f t="shared" si="1"/>
        <v>17680.584253500001</v>
      </c>
    </row>
    <row r="42" spans="1:7" x14ac:dyDescent="0.25">
      <c r="A42" s="5">
        <v>45418</v>
      </c>
      <c r="B42" s="5">
        <v>45418</v>
      </c>
      <c r="C42" s="4" t="s">
        <v>222</v>
      </c>
      <c r="D42" s="2" t="s">
        <v>223</v>
      </c>
      <c r="E42" s="3">
        <v>770459.94</v>
      </c>
      <c r="F42" s="8">
        <f t="shared" si="0"/>
        <v>378</v>
      </c>
      <c r="G42" s="3">
        <f t="shared" si="1"/>
        <v>169510.23970429503</v>
      </c>
    </row>
    <row r="43" spans="1:7" x14ac:dyDescent="0.25">
      <c r="A43" s="5">
        <v>45418</v>
      </c>
      <c r="B43" s="5">
        <v>45418</v>
      </c>
      <c r="C43" s="4" t="s">
        <v>224</v>
      </c>
      <c r="D43" s="2" t="s">
        <v>223</v>
      </c>
      <c r="E43" s="3">
        <v>336267.27</v>
      </c>
      <c r="F43" s="8">
        <f t="shared" si="0"/>
        <v>378</v>
      </c>
      <c r="G43" s="3">
        <f t="shared" si="1"/>
        <v>73982.750540422508</v>
      </c>
    </row>
    <row r="44" spans="1:7" x14ac:dyDescent="0.25">
      <c r="A44" s="5">
        <v>45420</v>
      </c>
      <c r="B44" s="5">
        <v>45420</v>
      </c>
      <c r="C44" s="2" t="s">
        <v>218</v>
      </c>
      <c r="D44" s="2" t="s">
        <v>219</v>
      </c>
      <c r="E44" s="3">
        <v>148527.5</v>
      </c>
      <c r="F44" s="8">
        <f t="shared" si="0"/>
        <v>380</v>
      </c>
      <c r="G44" s="3">
        <f t="shared" si="1"/>
        <v>32850.693585416666</v>
      </c>
    </row>
    <row r="45" spans="1:7" x14ac:dyDescent="0.25">
      <c r="A45" s="5">
        <v>45441</v>
      </c>
      <c r="B45" s="5">
        <v>45441</v>
      </c>
      <c r="C45" s="4" t="s">
        <v>220</v>
      </c>
      <c r="D45" s="2" t="s">
        <v>221</v>
      </c>
      <c r="E45" s="3">
        <v>80362</v>
      </c>
      <c r="F45" s="8">
        <f t="shared" si="0"/>
        <v>401</v>
      </c>
      <c r="G45" s="3">
        <f t="shared" si="1"/>
        <v>18756.386999083337</v>
      </c>
    </row>
    <row r="46" spans="1:7" x14ac:dyDescent="0.25">
      <c r="A46" s="5">
        <v>45441</v>
      </c>
      <c r="B46" s="5">
        <v>45441</v>
      </c>
      <c r="C46" s="4" t="s">
        <v>222</v>
      </c>
      <c r="D46" s="2" t="s">
        <v>223</v>
      </c>
      <c r="E46" s="3">
        <v>764816.52</v>
      </c>
      <c r="F46" s="8">
        <f t="shared" si="0"/>
        <v>401</v>
      </c>
      <c r="G46" s="3">
        <f t="shared" si="1"/>
        <v>178507.18787999501</v>
      </c>
    </row>
    <row r="47" spans="1:7" x14ac:dyDescent="0.25">
      <c r="A47" s="5">
        <v>45441</v>
      </c>
      <c r="B47" s="5">
        <v>45441</v>
      </c>
      <c r="C47" s="4" t="s">
        <v>224</v>
      </c>
      <c r="D47" s="2" t="s">
        <v>223</v>
      </c>
      <c r="E47" s="3">
        <v>490438.19</v>
      </c>
      <c r="F47" s="8">
        <f t="shared" si="0"/>
        <v>401</v>
      </c>
      <c r="G47" s="3">
        <f t="shared" si="1"/>
        <v>114467.64006333792</v>
      </c>
    </row>
    <row r="48" spans="1:7" x14ac:dyDescent="0.25">
      <c r="A48" s="5">
        <v>45478</v>
      </c>
      <c r="B48" s="5">
        <v>45478</v>
      </c>
      <c r="C48" s="4" t="s">
        <v>220</v>
      </c>
      <c r="D48" s="2" t="s">
        <v>221</v>
      </c>
      <c r="E48" s="3">
        <v>80362</v>
      </c>
      <c r="F48" s="8">
        <f t="shared" si="0"/>
        <v>438</v>
      </c>
      <c r="G48" s="3">
        <f t="shared" si="1"/>
        <v>20487.026198500003</v>
      </c>
    </row>
    <row r="49" spans="1:7" x14ac:dyDescent="0.25">
      <c r="A49" s="5">
        <v>45478</v>
      </c>
      <c r="B49" s="5">
        <v>45478</v>
      </c>
      <c r="C49" s="4" t="s">
        <v>222</v>
      </c>
      <c r="D49" s="2" t="s">
        <v>223</v>
      </c>
      <c r="E49" s="3">
        <v>759107.41</v>
      </c>
      <c r="F49" s="8">
        <f t="shared" si="0"/>
        <v>438</v>
      </c>
      <c r="G49" s="3">
        <f t="shared" si="1"/>
        <v>193522.47823779256</v>
      </c>
    </row>
    <row r="50" spans="1:7" x14ac:dyDescent="0.25">
      <c r="A50" s="5">
        <v>45478</v>
      </c>
      <c r="B50" s="5">
        <v>45478</v>
      </c>
      <c r="C50" s="4" t="s">
        <v>224</v>
      </c>
      <c r="D50" s="2" t="s">
        <v>223</v>
      </c>
      <c r="E50" s="3">
        <v>496147.3</v>
      </c>
      <c r="F50" s="8">
        <f t="shared" si="0"/>
        <v>438</v>
      </c>
      <c r="G50" s="3">
        <f t="shared" si="1"/>
        <v>126484.93981502501</v>
      </c>
    </row>
    <row r="51" spans="1:7" x14ac:dyDescent="0.25">
      <c r="A51" s="5">
        <v>45502</v>
      </c>
      <c r="B51" s="5">
        <v>45502</v>
      </c>
      <c r="C51" s="4" t="s">
        <v>220</v>
      </c>
      <c r="D51" s="2" t="s">
        <v>221</v>
      </c>
      <c r="E51" s="3">
        <v>80362</v>
      </c>
      <c r="F51" s="8">
        <f t="shared" si="0"/>
        <v>462</v>
      </c>
      <c r="G51" s="3">
        <f t="shared" si="1"/>
        <v>21609.602976500002</v>
      </c>
    </row>
    <row r="52" spans="1:7" x14ac:dyDescent="0.25">
      <c r="A52" s="5">
        <v>45502</v>
      </c>
      <c r="B52" s="5">
        <v>45502</v>
      </c>
      <c r="C52" s="4" t="s">
        <v>222</v>
      </c>
      <c r="D52" s="2" t="s">
        <v>223</v>
      </c>
      <c r="E52" s="3">
        <v>753331.85</v>
      </c>
      <c r="F52" s="8">
        <f t="shared" si="0"/>
        <v>462</v>
      </c>
      <c r="G52" s="3">
        <f t="shared" si="1"/>
        <v>202573.38279351252</v>
      </c>
    </row>
    <row r="53" spans="1:7" x14ac:dyDescent="0.25">
      <c r="A53" s="5">
        <v>45502</v>
      </c>
      <c r="B53" s="5">
        <v>45502</v>
      </c>
      <c r="C53" s="4" t="s">
        <v>224</v>
      </c>
      <c r="D53" s="2" t="s">
        <v>223</v>
      </c>
      <c r="E53" s="3">
        <v>501922.86</v>
      </c>
      <c r="F53" s="8">
        <f t="shared" si="0"/>
        <v>462</v>
      </c>
      <c r="G53" s="3">
        <f t="shared" si="1"/>
        <v>134968.688303295</v>
      </c>
    </row>
    <row r="54" spans="1:7" x14ac:dyDescent="0.25">
      <c r="A54" s="5">
        <v>45537</v>
      </c>
      <c r="B54" s="5">
        <v>45537</v>
      </c>
      <c r="C54" s="4" t="s">
        <v>220</v>
      </c>
      <c r="D54" s="2" t="s">
        <v>221</v>
      </c>
      <c r="E54" s="3">
        <v>80362</v>
      </c>
      <c r="F54" s="8">
        <f t="shared" si="0"/>
        <v>497</v>
      </c>
      <c r="G54" s="3">
        <f t="shared" si="1"/>
        <v>23246.694111083336</v>
      </c>
    </row>
    <row r="55" spans="1:7" x14ac:dyDescent="0.25">
      <c r="A55" s="5">
        <v>45537</v>
      </c>
      <c r="B55" s="5">
        <v>45537</v>
      </c>
      <c r="C55" s="4" t="s">
        <v>222</v>
      </c>
      <c r="D55" s="2" t="s">
        <v>223</v>
      </c>
      <c r="E55" s="3">
        <v>747489.05</v>
      </c>
      <c r="F55" s="8">
        <f t="shared" si="0"/>
        <v>497</v>
      </c>
      <c r="G55" s="3">
        <f t="shared" si="1"/>
        <v>216229.67692111048</v>
      </c>
    </row>
    <row r="56" spans="1:7" x14ac:dyDescent="0.25">
      <c r="A56" s="5">
        <v>45537</v>
      </c>
      <c r="B56" s="5">
        <v>45537</v>
      </c>
      <c r="C56" s="4" t="s">
        <v>224</v>
      </c>
      <c r="D56" s="2" t="s">
        <v>223</v>
      </c>
      <c r="E56" s="3">
        <v>507765.66</v>
      </c>
      <c r="F56" s="8">
        <f t="shared" si="0"/>
        <v>497</v>
      </c>
      <c r="G56" s="3">
        <f t="shared" si="1"/>
        <v>146883.76319818251</v>
      </c>
    </row>
    <row r="57" spans="1:7" x14ac:dyDescent="0.25">
      <c r="A57" s="5">
        <v>45572</v>
      </c>
      <c r="B57" s="5">
        <v>45572</v>
      </c>
      <c r="C57" s="4" t="s">
        <v>220</v>
      </c>
      <c r="D57" s="2" t="s">
        <v>221</v>
      </c>
      <c r="E57" s="3">
        <v>80357</v>
      </c>
      <c r="F57" s="8">
        <f t="shared" si="0"/>
        <v>532</v>
      </c>
      <c r="G57" s="3">
        <f t="shared" si="1"/>
        <v>24882.237014833336</v>
      </c>
    </row>
    <row r="58" spans="1:7" x14ac:dyDescent="0.25">
      <c r="A58" s="5">
        <v>45572</v>
      </c>
      <c r="B58" s="5">
        <v>45572</v>
      </c>
      <c r="C58" s="4" t="s">
        <v>222</v>
      </c>
      <c r="D58" s="2" t="s">
        <v>223</v>
      </c>
      <c r="E58" s="3">
        <v>741578.23</v>
      </c>
      <c r="F58" s="8">
        <f t="shared" si="0"/>
        <v>532</v>
      </c>
      <c r="G58" s="3">
        <f t="shared" si="1"/>
        <v>229626.85620295169</v>
      </c>
    </row>
    <row r="59" spans="1:7" x14ac:dyDescent="0.25">
      <c r="A59" s="5">
        <v>45572</v>
      </c>
      <c r="B59" s="5">
        <v>45572</v>
      </c>
      <c r="C59" s="4" t="s">
        <v>224</v>
      </c>
      <c r="D59" s="2" t="s">
        <v>223</v>
      </c>
      <c r="E59" s="3">
        <v>513676.48</v>
      </c>
      <c r="F59" s="8">
        <f t="shared" si="0"/>
        <v>532</v>
      </c>
      <c r="G59" s="3">
        <f t="shared" si="1"/>
        <v>159057.9529388267</v>
      </c>
    </row>
    <row r="60" spans="1:7" x14ac:dyDescent="0.25">
      <c r="A60" s="5">
        <v>45604</v>
      </c>
      <c r="B60" s="5">
        <v>45604</v>
      </c>
      <c r="C60" s="2" t="s">
        <v>217</v>
      </c>
      <c r="D60" s="2" t="s">
        <v>218</v>
      </c>
      <c r="E60" s="3">
        <v>735636.61</v>
      </c>
      <c r="F60" s="8">
        <f t="shared" si="0"/>
        <v>564</v>
      </c>
      <c r="G60" s="3">
        <f t="shared" si="1"/>
        <v>241488.53341961504</v>
      </c>
    </row>
    <row r="61" spans="1:7" x14ac:dyDescent="0.25">
      <c r="A61" s="5">
        <v>45604</v>
      </c>
      <c r="B61" s="5">
        <v>45604</v>
      </c>
      <c r="C61" s="2" t="s">
        <v>218</v>
      </c>
      <c r="D61" s="2" t="s">
        <v>219</v>
      </c>
      <c r="E61" s="3">
        <v>519656.1</v>
      </c>
      <c r="F61" s="8">
        <f t="shared" si="0"/>
        <v>564</v>
      </c>
      <c r="G61" s="3">
        <f t="shared" si="1"/>
        <v>170588.28743115001</v>
      </c>
    </row>
    <row r="62" spans="1:7" x14ac:dyDescent="0.25">
      <c r="A62" s="5">
        <v>45604</v>
      </c>
      <c r="B62" s="5">
        <v>45604</v>
      </c>
      <c r="C62" s="2" t="s">
        <v>220</v>
      </c>
      <c r="D62" s="2" t="s">
        <v>218</v>
      </c>
      <c r="E62" s="3">
        <v>80352</v>
      </c>
      <c r="F62" s="8">
        <f t="shared" si="0"/>
        <v>564</v>
      </c>
      <c r="G62" s="3">
        <f t="shared" si="1"/>
        <v>26377.271568</v>
      </c>
    </row>
    <row r="63" spans="1:7" ht="15.75" x14ac:dyDescent="0.3">
      <c r="E63" s="6">
        <f>SUM(E2:E62)</f>
        <v>24660621.980000004</v>
      </c>
      <c r="G63" s="6">
        <f>SUM(G2:G62)</f>
        <v>4232686.9051886005</v>
      </c>
    </row>
    <row r="64" spans="1:7" ht="15.75" x14ac:dyDescent="0.3">
      <c r="E64" s="6">
        <f>+SUM(E14:E62)</f>
        <v>19912390.210000001</v>
      </c>
      <c r="G64" s="6">
        <f>+SUM(G14:G62)</f>
        <v>4065484.9517146293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soporte</vt:lpstr>
      <vt:lpstr>mov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ANDRES CASTELLANOS AGUILAR</dc:creator>
  <cp:lastModifiedBy>JAVIER ANDRES CASTELLANOS AGUILAR</cp:lastModifiedBy>
  <dcterms:created xsi:type="dcterms:W3CDTF">2024-11-20T20:03:07Z</dcterms:created>
  <dcterms:modified xsi:type="dcterms:W3CDTF">2024-11-20T20:20:44Z</dcterms:modified>
</cp:coreProperties>
</file>