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codeName="ThisWorkbook"/>
  <mc:AlternateContent xmlns:mc="http://schemas.openxmlformats.org/markup-compatibility/2006">
    <mc:Choice Requires="x15">
      <x15ac:absPath xmlns:x15ac="http://schemas.microsoft.com/office/spreadsheetml/2010/11/ac" url="C:\Users\melissa\Downloads\"/>
    </mc:Choice>
  </mc:AlternateContent>
  <xr:revisionPtr revIDLastSave="0" documentId="8_{73F52AD7-A60D-4434-A3F1-2398AF3C6251}" xr6:coauthVersionLast="47" xr6:coauthVersionMax="47" xr10:uidLastSave="{00000000-0000-0000-0000-000000000000}"/>
  <bookViews>
    <workbookView xWindow="-120" yWindow="-120" windowWidth="20730" windowHeight="1116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1" l="1"/>
  <c r="B17" i="11"/>
  <c r="B28" i="11" s="1"/>
  <c r="C11" i="11"/>
  <c r="C10" i="11"/>
  <c r="B7" i="10"/>
  <c r="B7" i="14"/>
  <c r="B6" i="14"/>
  <c r="B5" i="14"/>
  <c r="B4" i="14"/>
  <c r="B3" i="14"/>
  <c r="B2" i="14"/>
  <c r="B4" i="11"/>
  <c r="B5" i="11"/>
  <c r="B6" i="11"/>
  <c r="B3" i="11"/>
  <c r="B8" i="11"/>
  <c r="B4" i="10"/>
  <c r="B5" i="10"/>
  <c r="B6" i="10"/>
  <c r="B3" i="10"/>
</calcChain>
</file>

<file path=xl/sharedStrings.xml><?xml version="1.0" encoding="utf-8"?>
<sst xmlns="http://schemas.openxmlformats.org/spreadsheetml/2006/main" count="192" uniqueCount="151">
  <si>
    <t>SOLICITUD DE ANTECEDENTES -ABOGADO EXTERNO-</t>
  </si>
  <si>
    <t>Radicado(23 digitos)</t>
  </si>
  <si>
    <t>05001310501420240016300</t>
  </si>
  <si>
    <t>Juzgado</t>
  </si>
  <si>
    <t>014 LABORAL CIRCUITO DE MEDELLIN</t>
  </si>
  <si>
    <t>Demandado</t>
  </si>
  <si>
    <t>COLPENSIONES, COLFONDOS Y PORVENIR</t>
  </si>
  <si>
    <t xml:space="preserve">Demandante </t>
  </si>
  <si>
    <t>PAOLA ANDREA ECHEVERRI GOMEZ</t>
  </si>
  <si>
    <t>Tipo de vinculacion compañía</t>
  </si>
  <si>
    <t>Nombre de lesionado o muerto (s)</t>
  </si>
  <si>
    <t>N/A</t>
  </si>
  <si>
    <t>Fecha de los hechos</t>
  </si>
  <si>
    <t>01/08/1994</t>
  </si>
  <si>
    <t>Fecha de solicitud audiencia prejudicial</t>
  </si>
  <si>
    <t>Fecha de audiencia prejudicial</t>
  </si>
  <si>
    <t>AMPARO A AFECTAR</t>
  </si>
  <si>
    <t>SEGURO PREVISIONAL - PÓLIZA DE INVALIDEZ Y SOBREVIVENCIA NO. 0209000001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</si>
  <si>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</si>
  <si>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SEÑALA QUE LA DEMANDANTE NACIÓ EL 24 DE FEBRERO DE 1976, QUE A LA FECHA CUENTA CON 49 AÑOS, QUE LA DEMANDANTE INICIO SU VIDA LABORAL EN EL AÑO 1994, AFILIADA AL RPM. QUE EN AGOSTO DE 1994 LA DEMANDANTE FUE TRASLADADA A COLFONDOS DE FORMA INDEBIDA, DEBIDO A QUE LA HERMANA DE LA DEMANDANTE INGRESO A LABORAR CON COLFONDOS, A PESAR DE QUE LA LEY 100 DE 1993 CONTEMPLA LA PROHIBICIÓN DE TRASLADO HASTA TANTO NO SE CUMPLAN 5 AÑOS DESPUES DE LA ESCOGENCIA DEL REGIMEN INICIAL. COLFONDOS NUNCA VALIDO LA INFORMACIÓN. EN DICIEMBRE DE 1994 FUE ABORDADA POR UNA ASESORA DE PORVENIR QUIEN LA TRASLADO A LA AFP, SIN BRINDARLE INFORMACION ACERCA DE LAS CONSECUENCIAS DE PERTENECER AL RAIS. EL 31 DE MAYO DE 2024 REALIZARON SOLICITUD DE INFORMACION ANTE PORVENIR REQUIRIENDO SE LE SEÑALE INFORMACION SOBRE EL TRASLADO DE REGIMEN. EL 17 DE JUNIO DE 2024 PORVENIR DIO RESPUESTA INDICANDO SU PERTENENCIA A COLFONDOS Y FORMULARIO DE AFILIACION A PORVENIR. EL 11 DE JULIO DE 2024 SE RADICO SOLICITUD A COLFONDOS SOLICITANDO INFORMACION DE SU TRASLADO, TENIENDO RESPUESTA EL 19 DE JULIO DE 2024 EN LA QUE SE LE APORTA FORMULARIO DE AFILIACION. EL 30 DE JULIO DE 2024 SOLICITO TRASLADO A COLPENSIONES, EL 14 DE AGOSTO DE 2024 OBTUVO RESPUESTA NEGATIVA.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</si>
  <si>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</si>
  <si>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</si>
  <si>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</si>
  <si>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</si>
  <si>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</si>
  <si>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</si>
  <si>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</si>
  <si>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</si>
  <si>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</si>
  <si>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</si>
  <si>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</si>
  <si>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</si>
  <si>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</si>
  <si>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Fecha de asignación</t>
  </si>
  <si>
    <t>Fecha de notificación</t>
  </si>
  <si>
    <t xml:space="preserve">Fecha de contestacion </t>
  </si>
  <si>
    <t>REMISION DE ANTECEDENTES - ABOGADO INTERNO-</t>
  </si>
  <si>
    <t>SINIESTRO - APLICATIVO</t>
  </si>
  <si>
    <t>AJR2612</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</si>
  <si>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</si>
  <si>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</si>
  <si>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</si>
  <si>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</si>
  <si>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</si>
  <si>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</si>
  <si>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</si>
  <si>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</si>
  <si>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</si>
  <si>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</si>
  <si>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</si>
  <si>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</si>
  <si>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</si>
  <si>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</si>
  <si>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</si>
  <si>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</si>
  <si>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</si>
  <si>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</si>
  <si>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</si>
  <si>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</si>
  <si>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</si>
  <si>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</si>
  <si>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</si>
  <si>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</si>
  <si>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</si>
  <si>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</si>
  <si>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</si>
  <si>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</si>
  <si>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</si>
  <si>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</si>
  <si>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</si>
  <si>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</si>
  <si>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</si>
  <si>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</si>
  <si>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</si>
  <si>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</si>
  <si>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</si>
  <si>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</si>
  <si>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</si>
  <si>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</si>
  <si>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</si>
  <si>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</si>
  <si>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</si>
  <si>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</si>
  <si>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</si>
  <si>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</si>
  <si>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</si>
  <si>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</si>
  <si>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</si>
  <si>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agosto de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</si>
  <si>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</si>
  <si>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</si>
  <si>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</si>
  <si>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</si>
  <si>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</si>
  <si>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</si>
  <si>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</si>
  <si>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</si>
  <si>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</si>
  <si>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</si>
  <si>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FRENTE A LA DEMANDA: 1.	FALTA DE LEGITIMACIÓN EN LA CAUSA POR PASIVA DE ALLIANZ SEGUROS DE VIDA S.A. E INDEBIDA INTEGRACIÓN DE LA ASEGURADORA EN CALIDAD DE LITISCONSORTE NECESARIO
2.	AL NO PROSPERAR LAS PRETENSIONES DE LA VINCULACIÓN COMO LITISCONSORTE NECESARIO,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RECURSOS PROPIOS DE LA AFP CUANDO SE DECLARA LA INEFICACIA DE AFILIACION INICIAL.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AFILIACIÓN LIBRE Y ESPONTÁNEA DE LA SEÑORA PAOLA ANDREA AL RÉGIMEN DE AHORRO INDIVIDIAL CON SOLIDARIDAD
12.	ERROR DE DERECHO NO VICIA EL CONSENTIMIENTO
13.	PROHIBICIÓN DEL TRASLADO DEL RÉGIMEN DE AHORRO INDIVIDUAL CON SOLIDARIDAD AL RÉGIMEN DE PRIMA MEDIA CON PRESTACIÓN DEFINIDA
14.	INEXISTENCIA DE LA OBLIGACIÓN DE DEVOLVER EL SEGURO PREVISIONAL CUANDO SE DECLARA LA NULIDAD Y/O INEFICACIA DE LA AFILIACIÓN POR FALTA DE CAUSA Y PORQUE AFECTA DERECHOS DE TERCEROS DE BUENA FE
15.	EL TRASLADO ENTRE ADMINISTRADORAS DEL RAIS DENOTA LA VOLUNTAD DEL AFILIADO DE PERMANECER EN EL RÉGIMEN DE AHORRO INDIVIDUAL CON SOLIDARIDAD Y CONSIGO, SE CONFIGURA UN ACTO DE RELACIONAMIENTO QUE PRESUPONE EL CONOCIMIENTO DEL FUNCIONAMIENTO DE DICHO RÉGIMEN    
16.	PRESCRIPCIÓN
17.	BUENA FE
18.	COBRO DE LO NO DEBIDO
19.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</si>
  <si>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</si>
  <si>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</si>
  <si>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</si>
  <si>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</si>
  <si>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</si>
  <si>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</si>
  <si>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</si>
  <si>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</si>
  <si>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</si>
  <si>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</si>
  <si>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</si>
  <si>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</si>
  <si>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</si>
  <si>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</si>
  <si>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</si>
  <si>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</si>
  <si>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</si>
  <si>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</si>
  <si>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LLAMADA EN GARANTIA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</si>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</sst>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Aptos Narrow"/>
      <charset val="1"/>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14" fontId="0" fillId="0" borderId="1" xfId="0" applyNumberFormat="1"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9" fillId="0" borderId="2" xfId="0" applyFont="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5" zoomScaleNormal="100" workbookViewId="0">
      <selection activeCell="B8" sqref="B8:C8"/>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50" t="s">
        <v>0</v>
      </c>
      <c r="B1" s="50"/>
      <c r="C1" s="50"/>
    </row>
    <row r="2" spans="1:3">
      <c r="A2" s="5" t="s">
        <v>1</v>
      </c>
      <c r="B2" s="51" t="s">
        <v>2</v>
      </c>
      <c r="C2" s="52"/>
    </row>
    <row r="3" spans="1:3">
      <c r="A3" s="5" t="s">
        <v>3</v>
      </c>
      <c r="B3" s="53" t="s">
        <v>4</v>
      </c>
      <c r="C3" s="54"/>
    </row>
    <row r="4" spans="1:3">
      <c r="A4" s="5" t="s">
        <v>5</v>
      </c>
      <c r="B4" s="53" t="s">
        <v>6</v>
      </c>
      <c r="C4" s="54"/>
    </row>
    <row r="5" spans="1:3" ht="14.45" customHeight="1">
      <c r="A5" s="5" t="s">
        <v>7</v>
      </c>
      <c r="B5" s="46" t="s">
        <v>8</v>
      </c>
      <c r="C5" s="46"/>
    </row>
    <row r="6" spans="1:3">
      <c r="A6" s="5" t="s">
        <v>9</v>
      </c>
      <c r="B6" s="38" t="s">
        <v>5</v>
      </c>
      <c r="C6" s="38"/>
    </row>
    <row r="7" spans="1:3">
      <c r="A7" s="5" t="s">
        <v>10</v>
      </c>
      <c r="B7" s="38" t="s">
        <v>11</v>
      </c>
      <c r="C7" s="38"/>
    </row>
    <row r="8" spans="1:3">
      <c r="A8" s="5" t="s">
        <v>12</v>
      </c>
      <c r="B8" s="45" t="s">
        <v>13</v>
      </c>
      <c r="C8" s="45"/>
    </row>
    <row r="9" spans="1:3">
      <c r="A9" s="5" t="s">
        <v>14</v>
      </c>
      <c r="B9" s="46" t="s">
        <v>11</v>
      </c>
      <c r="C9" s="46"/>
    </row>
    <row r="10" spans="1:3">
      <c r="A10" s="5" t="s">
        <v>15</v>
      </c>
      <c r="B10" s="47"/>
      <c r="C10" s="46"/>
    </row>
    <row r="11" spans="1:3" ht="23.25" customHeight="1">
      <c r="A11" s="5" t="s">
        <v>16</v>
      </c>
      <c r="B11" s="48" t="s">
        <v>17</v>
      </c>
      <c r="C11" s="49"/>
    </row>
    <row r="12" spans="1:3">
      <c r="A12" s="39" t="s">
        <v>18</v>
      </c>
      <c r="B12" s="38" t="s">
        <v>19</v>
      </c>
      <c r="C12" s="38"/>
    </row>
    <row r="13" spans="1:3" ht="30" customHeight="1">
      <c r="A13" s="39"/>
      <c r="B13" s="38"/>
      <c r="C13" s="38"/>
    </row>
    <row r="14" spans="1:3" ht="73.5" customHeight="1">
      <c r="A14" s="39"/>
      <c r="B14" s="38"/>
      <c r="C14" s="38"/>
    </row>
    <row r="15" spans="1:3" ht="30">
      <c r="A15" s="5" t="s">
        <v>20</v>
      </c>
      <c r="B15" s="40" t="s">
        <v>21</v>
      </c>
      <c r="C15" s="92"/>
    </row>
    <row r="16" spans="1:3" ht="33.75" customHeight="1">
      <c r="A16" s="41" t="s">
        <v>22</v>
      </c>
      <c r="B16" s="42" t="s">
        <v>23</v>
      </c>
      <c r="C16" s="42"/>
    </row>
    <row r="17" spans="1:3" ht="33.75" customHeight="1">
      <c r="A17" s="41"/>
      <c r="B17" s="11" t="s">
        <v>24</v>
      </c>
      <c r="C17" s="6"/>
    </row>
    <row r="18" spans="1:3" ht="33.75" customHeight="1">
      <c r="A18" s="41"/>
      <c r="B18" s="11" t="s">
        <v>25</v>
      </c>
      <c r="C18" s="6"/>
    </row>
    <row r="19" spans="1:3">
      <c r="A19" s="41"/>
      <c r="B19" s="43" t="s">
        <v>26</v>
      </c>
      <c r="C19" s="44"/>
    </row>
    <row r="20" spans="1:3">
      <c r="A20" s="41"/>
      <c r="B20" s="11"/>
      <c r="C20" s="6"/>
    </row>
    <row r="21" spans="1:3">
      <c r="A21" s="41"/>
      <c r="B21" s="11"/>
      <c r="C21" s="6"/>
    </row>
    <row r="22" spans="1:3">
      <c r="A22" s="41"/>
      <c r="B22" s="43" t="s">
        <v>27</v>
      </c>
      <c r="C22" s="44"/>
    </row>
    <row r="23" spans="1:3">
      <c r="A23" s="41"/>
      <c r="B23" s="11"/>
      <c r="C23" s="16"/>
    </row>
    <row r="24" spans="1:3">
      <c r="A24" s="5" t="s">
        <v>28</v>
      </c>
      <c r="B24" s="38" t="s">
        <v>29</v>
      </c>
      <c r="C24" s="38"/>
    </row>
    <row r="25" spans="1:3">
      <c r="A25" s="5" t="s">
        <v>30</v>
      </c>
      <c r="B25" s="38" t="s">
        <v>31</v>
      </c>
      <c r="C25" s="38"/>
    </row>
    <row r="26" spans="1:3">
      <c r="A26" s="5" t="s">
        <v>32</v>
      </c>
      <c r="B26" s="38">
        <v>209000001</v>
      </c>
      <c r="C26" s="38"/>
    </row>
    <row r="27" spans="1:3">
      <c r="A27" s="5" t="s">
        <v>33</v>
      </c>
      <c r="B27" s="35">
        <v>45728</v>
      </c>
      <c r="C27" s="36"/>
    </row>
    <row r="28" spans="1:3">
      <c r="A28" s="5" t="s">
        <v>34</v>
      </c>
      <c r="B28" s="35">
        <v>45742</v>
      </c>
      <c r="C28" s="36"/>
    </row>
    <row r="29" spans="1:3">
      <c r="A29" s="5" t="s">
        <v>35</v>
      </c>
      <c r="B29" s="37">
        <v>45744</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5" sqref="B5:C5"/>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5" t="s">
        <v>36</v>
      </c>
      <c r="B1" s="65"/>
      <c r="C1" s="65"/>
    </row>
    <row r="2" spans="1:3">
      <c r="A2" s="13" t="s">
        <v>37</v>
      </c>
      <c r="B2" s="66" t="s">
        <v>38</v>
      </c>
      <c r="C2" s="67"/>
    </row>
    <row r="3" spans="1:3">
      <c r="A3" s="5" t="s">
        <v>1</v>
      </c>
      <c r="B3" s="38" t="str">
        <f>'GENERALES NOTA 322'!B2:C2</f>
        <v>05001310501420240016300</v>
      </c>
      <c r="C3" s="38"/>
    </row>
    <row r="4" spans="1:3">
      <c r="A4" s="5" t="s">
        <v>3</v>
      </c>
      <c r="B4" s="38" t="str">
        <f>'GENERALES NOTA 322'!B3:C3</f>
        <v>014 LABORAL CIRCUITO DE MEDELLIN</v>
      </c>
      <c r="C4" s="38"/>
    </row>
    <row r="5" spans="1:3">
      <c r="A5" s="5" t="s">
        <v>5</v>
      </c>
      <c r="B5" s="38" t="str">
        <f>'GENERALES NOTA 322'!B4:C4</f>
        <v>COLPENSIONES, COLFONDOS Y PORVENIR</v>
      </c>
      <c r="C5" s="38"/>
    </row>
    <row r="6" spans="1:3">
      <c r="A6" s="5" t="s">
        <v>7</v>
      </c>
      <c r="B6" s="38" t="str">
        <f>'GENERALES NOTA 322'!B5:C5</f>
        <v>PAOLA ANDREA ECHEVERRI GOMEZ</v>
      </c>
      <c r="C6" s="38"/>
    </row>
    <row r="7" spans="1:3">
      <c r="A7" s="5" t="s">
        <v>9</v>
      </c>
      <c r="B7" s="38" t="str">
        <f>'GENERALES NOTA 322'!B6:C6</f>
        <v>Demandado</v>
      </c>
      <c r="C7" s="38"/>
    </row>
    <row r="8" spans="1:3">
      <c r="A8" s="13" t="s">
        <v>39</v>
      </c>
      <c r="B8" s="38"/>
      <c r="C8" s="38"/>
    </row>
    <row r="9" spans="1:3">
      <c r="A9" s="13" t="s">
        <v>16</v>
      </c>
      <c r="B9" s="38"/>
      <c r="C9" s="38"/>
    </row>
    <row r="10" spans="1:3">
      <c r="A10" s="13" t="s">
        <v>40</v>
      </c>
      <c r="B10" s="66"/>
      <c r="C10" s="68"/>
    </row>
    <row r="11" spans="1:3">
      <c r="A11" s="13" t="s">
        <v>41</v>
      </c>
      <c r="B11" s="66"/>
      <c r="C11" s="67"/>
    </row>
    <row r="12" spans="1:3">
      <c r="A12" s="13" t="s">
        <v>42</v>
      </c>
      <c r="B12" s="53"/>
      <c r="C12" s="54"/>
    </row>
    <row r="13" spans="1:3">
      <c r="A13" s="13" t="s">
        <v>43</v>
      </c>
      <c r="B13" s="38"/>
      <c r="C13" s="38"/>
    </row>
    <row r="14" spans="1:3">
      <c r="A14" s="13" t="s">
        <v>44</v>
      </c>
      <c r="B14" s="38"/>
      <c r="C14" s="38"/>
    </row>
    <row r="15" spans="1:3">
      <c r="A15" s="13" t="s">
        <v>45</v>
      </c>
      <c r="B15" s="38"/>
      <c r="C15" s="38"/>
    </row>
    <row r="16" spans="1:3">
      <c r="A16" s="63" t="s">
        <v>46</v>
      </c>
      <c r="B16" s="38"/>
      <c r="C16" s="38"/>
    </row>
    <row r="17" spans="1:3">
      <c r="A17" s="64"/>
      <c r="B17" s="9" t="s">
        <v>47</v>
      </c>
      <c r="C17" s="10" t="s">
        <v>48</v>
      </c>
    </row>
    <row r="18" spans="1:3">
      <c r="A18" s="64"/>
      <c r="B18" s="11"/>
      <c r="C18" s="11"/>
    </row>
    <row r="19" spans="1:3">
      <c r="A19" s="64"/>
      <c r="B19" s="11"/>
      <c r="C19" s="11"/>
    </row>
    <row r="20" spans="1:3">
      <c r="A20" s="64"/>
      <c r="B20" s="11"/>
      <c r="C20" s="11"/>
    </row>
    <row r="21" spans="1:3">
      <c r="A21" s="13" t="s">
        <v>49</v>
      </c>
      <c r="B21" s="38"/>
      <c r="C21" s="38"/>
    </row>
    <row r="22" spans="1:3">
      <c r="A22" s="13" t="s">
        <v>50</v>
      </c>
      <c r="B22" s="53"/>
      <c r="C22" s="54"/>
    </row>
    <row r="23" spans="1:3">
      <c r="A23" s="13" t="s">
        <v>51</v>
      </c>
      <c r="B23" s="38"/>
      <c r="C23" s="38"/>
    </row>
    <row r="24" spans="1:3">
      <c r="A24" s="13" t="s">
        <v>52</v>
      </c>
      <c r="B24" s="38"/>
      <c r="C24" s="38"/>
    </row>
    <row r="25" spans="1:3">
      <c r="A25" s="13" t="s">
        <v>53</v>
      </c>
      <c r="B25" s="38"/>
      <c r="C25" s="38"/>
    </row>
    <row r="26" spans="1:3">
      <c r="A26" s="12" t="s">
        <v>54</v>
      </c>
      <c r="B26" s="38"/>
      <c r="C26" s="38"/>
    </row>
    <row r="27" spans="1:3">
      <c r="A27" s="62" t="s">
        <v>55</v>
      </c>
      <c r="B27" s="62"/>
      <c r="C27" s="62"/>
    </row>
    <row r="28" spans="1:3" ht="14.45" customHeight="1">
      <c r="A28" s="57" t="s">
        <v>56</v>
      </c>
      <c r="B28" s="58"/>
      <c r="C28" s="31"/>
    </row>
    <row r="29" spans="1:3" ht="14.45" customHeight="1">
      <c r="A29" s="59" t="s">
        <v>57</v>
      </c>
      <c r="B29" s="60"/>
      <c r="C29" s="31"/>
    </row>
    <row r="30" spans="1:3" ht="14.45" customHeight="1">
      <c r="A30" s="59" t="s">
        <v>58</v>
      </c>
      <c r="B30" s="60"/>
      <c r="C30" s="32"/>
    </row>
    <row r="31" spans="1:3" ht="14.45" customHeight="1">
      <c r="A31" s="59" t="s">
        <v>59</v>
      </c>
      <c r="B31" s="60"/>
      <c r="C31" s="31"/>
    </row>
    <row r="32" spans="1:3">
      <c r="A32" s="59" t="s">
        <v>60</v>
      </c>
      <c r="B32" s="60"/>
      <c r="C32" s="31"/>
    </row>
    <row r="33" spans="1:3" ht="14.45" customHeight="1">
      <c r="A33" s="59" t="s">
        <v>61</v>
      </c>
      <c r="B33" s="60"/>
      <c r="C33" s="31"/>
    </row>
    <row r="34" spans="1:3" ht="14.45" customHeight="1">
      <c r="A34" s="59" t="s">
        <v>62</v>
      </c>
      <c r="B34" s="60"/>
      <c r="C34" s="33"/>
    </row>
    <row r="35" spans="1:3">
      <c r="A35" s="57" t="s">
        <v>63</v>
      </c>
      <c r="B35" s="58"/>
      <c r="C35" s="34"/>
    </row>
    <row r="36" spans="1:3">
      <c r="A36" s="61" t="s">
        <v>64</v>
      </c>
      <c r="B36" s="61"/>
      <c r="C36" s="61"/>
    </row>
    <row r="37" spans="1:3">
      <c r="A37" s="55" t="s">
        <v>65</v>
      </c>
      <c r="B37" s="55"/>
      <c r="C37" s="11"/>
    </row>
    <row r="38" spans="1:3">
      <c r="A38" s="55" t="s">
        <v>66</v>
      </c>
      <c r="B38" s="55"/>
      <c r="C38" s="11"/>
    </row>
    <row r="39" spans="1:3">
      <c r="A39" s="55" t="s">
        <v>67</v>
      </c>
      <c r="B39" s="55"/>
      <c r="C39" s="11"/>
    </row>
    <row r="40" spans="1:3">
      <c r="A40" s="55" t="s">
        <v>68</v>
      </c>
      <c r="B40" s="55"/>
      <c r="C40" s="11"/>
    </row>
    <row r="41" spans="1:3">
      <c r="A41" s="55" t="s">
        <v>69</v>
      </c>
      <c r="B41" s="55"/>
      <c r="C41" s="11"/>
    </row>
    <row r="42" spans="1:3">
      <c r="A42" s="55" t="s">
        <v>70</v>
      </c>
      <c r="B42" s="55"/>
      <c r="C42" s="11"/>
    </row>
    <row r="43" spans="1:3">
      <c r="A43" s="55" t="s">
        <v>71</v>
      </c>
      <c r="B43" s="55"/>
      <c r="C43" s="11"/>
    </row>
    <row r="44" spans="1:3">
      <c r="A44" s="55" t="s">
        <v>72</v>
      </c>
      <c r="B44" s="55"/>
      <c r="C44" s="11"/>
    </row>
    <row r="45" spans="1:3">
      <c r="A45" s="55" t="s">
        <v>73</v>
      </c>
      <c r="B45" s="55"/>
      <c r="C45" s="11"/>
    </row>
    <row r="46" spans="1:3">
      <c r="A46" s="55" t="s">
        <v>74</v>
      </c>
      <c r="B46" s="55"/>
      <c r="C46" s="11"/>
    </row>
    <row r="47" spans="1:3">
      <c r="A47" s="55" t="s">
        <v>75</v>
      </c>
      <c r="B47" s="55"/>
      <c r="C47" s="11"/>
    </row>
    <row r="48" spans="1:3">
      <c r="A48" s="55" t="s">
        <v>76</v>
      </c>
      <c r="B48" s="55"/>
      <c r="C48" s="11"/>
    </row>
    <row r="49" spans="1:3">
      <c r="A49" s="55" t="s">
        <v>77</v>
      </c>
      <c r="B49" s="55"/>
      <c r="C49" s="11"/>
    </row>
    <row r="50" spans="1:3">
      <c r="A50" s="55" t="s">
        <v>78</v>
      </c>
      <c r="B50" s="55"/>
      <c r="C50" s="11"/>
    </row>
    <row r="51" spans="1:3">
      <c r="A51" s="55" t="s">
        <v>79</v>
      </c>
      <c r="B51" s="55"/>
      <c r="C51" s="11"/>
    </row>
    <row r="52" spans="1:3">
      <c r="A52" s="55" t="s">
        <v>80</v>
      </c>
      <c r="B52" s="55"/>
      <c r="C52" s="11"/>
    </row>
    <row r="53" spans="1: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6" sqref="B6:C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5" t="s">
        <v>81</v>
      </c>
      <c r="B1" s="65"/>
      <c r="C1" s="65"/>
    </row>
    <row r="2" spans="1:6">
      <c r="A2" s="20" t="s">
        <v>37</v>
      </c>
      <c r="B2" s="75" t="s">
        <v>38</v>
      </c>
      <c r="C2" s="74"/>
    </row>
    <row r="3" spans="1:6">
      <c r="A3" s="21" t="s">
        <v>1</v>
      </c>
      <c r="B3" s="76" t="str">
        <f>'GENERALES NOTA 322'!B2:C2</f>
        <v>05001310501420240016300</v>
      </c>
      <c r="C3" s="76"/>
    </row>
    <row r="4" spans="1:6">
      <c r="A4" s="21" t="s">
        <v>3</v>
      </c>
      <c r="B4" s="76" t="str">
        <f>'GENERALES NOTA 322'!B3:C3</f>
        <v>014 LABORAL CIRCUITO DE MEDELLIN</v>
      </c>
      <c r="C4" s="76"/>
    </row>
    <row r="5" spans="1:6">
      <c r="A5" s="21" t="s">
        <v>5</v>
      </c>
      <c r="B5" s="76" t="str">
        <f>'GENERALES NOTA 322'!B4:C4</f>
        <v>COLPENSIONES, COLFONDOS Y PORVENIR</v>
      </c>
      <c r="C5" s="76"/>
    </row>
    <row r="6" spans="1:6" ht="14.45" customHeight="1">
      <c r="A6" s="21" t="s">
        <v>7</v>
      </c>
      <c r="B6" s="76" t="str">
        <f>'GENERALES NOTA 322'!B5:C5</f>
        <v>PAOLA ANDREA ECHEVERRI GOMEZ</v>
      </c>
      <c r="C6" s="76"/>
    </row>
    <row r="7" spans="1:6">
      <c r="A7" s="21" t="s">
        <v>9</v>
      </c>
      <c r="B7" s="76" t="str">
        <f>'GENERALES NOTA 322'!B6:C6</f>
        <v>Demandado</v>
      </c>
      <c r="C7" s="76"/>
    </row>
    <row r="8" spans="1:6" ht="30">
      <c r="A8" s="21" t="s">
        <v>20</v>
      </c>
      <c r="B8" s="69" t="str">
        <f>'GENERALES NOTA 322'!B15:C15</f>
        <v>NO ES POSIBLE CUANTIFICAR LAS PRETENSIONES DE LA DEMANDA EN ATENCIÓN A LA NATURALEZA DEL PROCESO.</v>
      </c>
      <c r="C8" s="70"/>
    </row>
    <row r="9" spans="1:6">
      <c r="A9" s="77" t="s">
        <v>22</v>
      </c>
      <c r="B9" s="78" t="s">
        <v>23</v>
      </c>
      <c r="C9" s="79"/>
    </row>
    <row r="10" spans="1:6">
      <c r="A10" s="77"/>
      <c r="B10" s="22" t="s">
        <v>24</v>
      </c>
      <c r="C10" s="19">
        <f>'GENERALES NOTA 322'!C17</f>
        <v>0</v>
      </c>
    </row>
    <row r="11" spans="1:6">
      <c r="A11" s="77"/>
      <c r="B11" s="22" t="s">
        <v>25</v>
      </c>
      <c r="C11" s="19">
        <f>'GENERALES NOTA 322'!C18</f>
        <v>0</v>
      </c>
    </row>
    <row r="12" spans="1:6">
      <c r="A12" s="77"/>
      <c r="B12" s="78"/>
      <c r="C12" s="79"/>
    </row>
    <row r="13" spans="1:6">
      <c r="A13" s="77"/>
      <c r="B13" s="22" t="s">
        <v>82</v>
      </c>
      <c r="C13" s="24"/>
    </row>
    <row r="14" spans="1:6">
      <c r="A14" s="77"/>
      <c r="B14" s="22" t="s">
        <v>83</v>
      </c>
      <c r="C14" s="24"/>
      <c r="E14" t="s">
        <v>84</v>
      </c>
      <c r="F14" s="17">
        <v>0.7</v>
      </c>
    </row>
    <row r="15" spans="1:6">
      <c r="A15" s="23" t="s">
        <v>85</v>
      </c>
      <c r="B15" s="73" t="s">
        <v>86</v>
      </c>
      <c r="C15" s="74"/>
    </row>
    <row r="16" spans="1:6" ht="15" customHeight="1">
      <c r="A16" s="21" t="s">
        <v>87</v>
      </c>
      <c r="B16" s="71" t="s">
        <v>88</v>
      </c>
      <c r="C16" s="72"/>
    </row>
    <row r="17" spans="1:3" ht="28.5" customHeight="1">
      <c r="A17" s="14" t="s">
        <v>89</v>
      </c>
      <c r="B17" s="82">
        <f>((C19+C20+C22+C23)-C26)*C25*C27</f>
        <v>0</v>
      </c>
      <c r="C17" s="82"/>
    </row>
    <row r="18" spans="1:3">
      <c r="A18" s="23" t="s">
        <v>90</v>
      </c>
      <c r="B18" s="80" t="s">
        <v>23</v>
      </c>
      <c r="C18" s="81"/>
    </row>
    <row r="19" spans="1:3">
      <c r="A19" s="88"/>
      <c r="B19" s="22" t="s">
        <v>24</v>
      </c>
      <c r="C19" s="19">
        <v>0</v>
      </c>
    </row>
    <row r="20" spans="1:3">
      <c r="A20" s="89"/>
      <c r="B20" s="22" t="s">
        <v>25</v>
      </c>
      <c r="C20" s="19">
        <v>0</v>
      </c>
    </row>
    <row r="21" spans="1:3">
      <c r="A21" s="89"/>
      <c r="B21" s="78" t="s">
        <v>26</v>
      </c>
      <c r="C21" s="79"/>
    </row>
    <row r="22" spans="1:3">
      <c r="A22" s="89"/>
      <c r="B22" s="22" t="s">
        <v>82</v>
      </c>
      <c r="C22" s="19">
        <v>0</v>
      </c>
    </row>
    <row r="23" spans="1:3" ht="45">
      <c r="A23" s="89"/>
      <c r="B23" s="22" t="s">
        <v>91</v>
      </c>
      <c r="C23" s="19">
        <v>0</v>
      </c>
    </row>
    <row r="24" spans="1:3">
      <c r="A24" s="89"/>
      <c r="B24" s="78" t="s">
        <v>92</v>
      </c>
      <c r="C24" s="79"/>
    </row>
    <row r="25" spans="1:3">
      <c r="A25" s="25"/>
      <c r="B25" s="22" t="s">
        <v>93</v>
      </c>
      <c r="C25" s="26">
        <v>0</v>
      </c>
    </row>
    <row r="26" spans="1:3">
      <c r="A26" s="27"/>
      <c r="B26" s="22" t="s">
        <v>41</v>
      </c>
      <c r="C26" s="28">
        <v>0</v>
      </c>
    </row>
    <row r="27" spans="1:3">
      <c r="A27" s="27"/>
      <c r="B27" s="22" t="s">
        <v>94</v>
      </c>
      <c r="C27" s="26">
        <v>0</v>
      </c>
    </row>
    <row r="28" spans="1:3">
      <c r="A28" s="18" t="s">
        <v>95</v>
      </c>
      <c r="B28" s="82">
        <f>IFERROR(B17*(VLOOKUP(B15,Hoja2!$G$1:$H$6,2,0)),16666)</f>
        <v>16666</v>
      </c>
      <c r="C28" s="82"/>
    </row>
    <row r="29" spans="1:3" ht="30">
      <c r="A29" s="21" t="s">
        <v>96</v>
      </c>
      <c r="B29" s="83" t="s">
        <v>97</v>
      </c>
      <c r="C29" s="84"/>
    </row>
    <row r="30" spans="1:3" ht="30.75">
      <c r="A30" s="21" t="s">
        <v>98</v>
      </c>
      <c r="B30" s="85" t="s">
        <v>99</v>
      </c>
      <c r="C30" s="86"/>
    </row>
    <row r="31" spans="1:3" ht="18.75">
      <c r="A31" s="29" t="s">
        <v>100</v>
      </c>
      <c r="B31" s="29"/>
      <c r="C31" s="29"/>
    </row>
    <row r="32" spans="1:3">
      <c r="A32" s="30" t="s">
        <v>101</v>
      </c>
      <c r="B32" s="87"/>
      <c r="C32" s="87"/>
    </row>
    <row r="33" spans="1:3">
      <c r="A33" s="30" t="s">
        <v>102</v>
      </c>
      <c r="B33" s="87"/>
      <c r="C33" s="87"/>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5" t="s">
        <v>103</v>
      </c>
      <c r="B1" s="65"/>
      <c r="C1" s="65"/>
    </row>
    <row r="2" spans="1:3" ht="17.100000000000001" customHeight="1">
      <c r="A2" s="13" t="s">
        <v>37</v>
      </c>
      <c r="B2" s="66" t="str">
        <f>'[2]AUTOS NOTA 321'!B2:C2</f>
        <v xml:space="preserve">SINIESTRO   LEGIS </v>
      </c>
      <c r="C2" s="67"/>
    </row>
    <row r="3" spans="1:3" ht="15.95" customHeight="1">
      <c r="A3" s="5" t="s">
        <v>1</v>
      </c>
      <c r="B3" s="38" t="str">
        <f>'GENERALES NOTA 322'!B2:C2</f>
        <v>05001310501420240016300</v>
      </c>
      <c r="C3" s="38"/>
    </row>
    <row r="4" spans="1:3">
      <c r="A4" s="5" t="s">
        <v>3</v>
      </c>
      <c r="B4" s="38" t="str">
        <f>'GENERALES NOTA 322'!B3:C3</f>
        <v>014 LABORAL CIRCUITO DE MEDELLIN</v>
      </c>
      <c r="C4" s="38"/>
    </row>
    <row r="5" spans="1:3" ht="29.1" customHeight="1">
      <c r="A5" s="5" t="s">
        <v>5</v>
      </c>
      <c r="B5" s="38" t="str">
        <f>'GENERALES NOTA 322'!B4:C4</f>
        <v>COLPENSIONES, COLFONDOS Y PORVENIR</v>
      </c>
      <c r="C5" s="38"/>
    </row>
    <row r="6" spans="1:3">
      <c r="A6" s="5" t="s">
        <v>7</v>
      </c>
      <c r="B6" s="38" t="str">
        <f>'GENERALES NOTA 322'!B5:C5</f>
        <v>PAOLA ANDREA ECHEVERRI GOMEZ</v>
      </c>
      <c r="C6" s="38"/>
    </row>
    <row r="7" spans="1:3" ht="43.5" customHeight="1">
      <c r="A7" s="5" t="s">
        <v>9</v>
      </c>
      <c r="B7" s="38" t="str">
        <f>'GENERALES NOTA 322'!B6:C6</f>
        <v>Demandado</v>
      </c>
      <c r="C7" s="38"/>
    </row>
    <row r="8" spans="1:3">
      <c r="A8" s="5" t="s">
        <v>104</v>
      </c>
      <c r="B8" s="38"/>
      <c r="C8" s="38"/>
    </row>
    <row r="9" spans="1:3">
      <c r="A9" s="15" t="s">
        <v>90</v>
      </c>
      <c r="B9" s="90"/>
      <c r="C9" s="90"/>
    </row>
    <row r="10" spans="1:3">
      <c r="A10" s="15" t="s">
        <v>105</v>
      </c>
      <c r="B10" s="38"/>
      <c r="C10" s="38"/>
    </row>
    <row r="11" spans="1:3" ht="30">
      <c r="A11" s="15" t="s">
        <v>106</v>
      </c>
      <c r="B11" s="91"/>
      <c r="C11" s="56"/>
    </row>
    <row r="12" spans="1:3" ht="60">
      <c r="A12" s="5" t="s">
        <v>107</v>
      </c>
      <c r="B12" s="38"/>
      <c r="C12" s="38"/>
    </row>
    <row r="13" spans="1:3" ht="60">
      <c r="A13" s="5" t="s">
        <v>108</v>
      </c>
      <c r="B13" s="38"/>
      <c r="C13" s="38"/>
    </row>
    <row r="14" spans="1:3">
      <c r="A14" s="5" t="s">
        <v>109</v>
      </c>
      <c r="B14" s="11"/>
      <c r="C14" s="11"/>
    </row>
    <row r="15" spans="1:3">
      <c r="A15" s="15" t="s">
        <v>110</v>
      </c>
      <c r="B15" s="38"/>
      <c r="C15" s="38"/>
    </row>
    <row r="16" spans="1:3">
      <c r="A16" s="11" t="s">
        <v>111</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112</v>
      </c>
    </row>
    <row r="2" spans="1:1">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42</v>
      </c>
      <c r="B1" t="s">
        <v>114</v>
      </c>
      <c r="C1" s="8" t="s">
        <v>46</v>
      </c>
      <c r="D1" s="8" t="s">
        <v>50</v>
      </c>
      <c r="E1" s="3" t="s">
        <v>51</v>
      </c>
      <c r="F1" s="2" t="s">
        <v>84</v>
      </c>
      <c r="G1" s="2" t="s">
        <v>115</v>
      </c>
      <c r="H1" s="4">
        <v>0.7</v>
      </c>
      <c r="I1" t="s">
        <v>116</v>
      </c>
      <c r="J1" t="s">
        <v>117</v>
      </c>
      <c r="L1" t="s">
        <v>118</v>
      </c>
    </row>
    <row r="2" spans="1:12">
      <c r="A2" t="s">
        <v>119</v>
      </c>
      <c r="B2" t="s">
        <v>113</v>
      </c>
      <c r="C2" t="s">
        <v>120</v>
      </c>
      <c r="D2" s="2" t="s">
        <v>121</v>
      </c>
      <c r="E2" s="1" t="s">
        <v>122</v>
      </c>
      <c r="F2" s="2" t="s">
        <v>86</v>
      </c>
      <c r="G2" s="2" t="s">
        <v>123</v>
      </c>
      <c r="H2" s="4">
        <v>0.25</v>
      </c>
      <c r="I2" t="s">
        <v>124</v>
      </c>
      <c r="J2" t="s">
        <v>125</v>
      </c>
      <c r="L2" t="s">
        <v>126</v>
      </c>
    </row>
    <row r="3" spans="1:12">
      <c r="A3" t="s">
        <v>127</v>
      </c>
      <c r="C3" t="s">
        <v>128</v>
      </c>
      <c r="D3" s="2" t="s">
        <v>129</v>
      </c>
      <c r="E3" s="1" t="s">
        <v>130</v>
      </c>
      <c r="F3" s="2" t="s">
        <v>131</v>
      </c>
      <c r="G3" s="2" t="s">
        <v>132</v>
      </c>
      <c r="H3" s="4">
        <v>0.55000000000000004</v>
      </c>
      <c r="I3" t="s">
        <v>133</v>
      </c>
      <c r="J3" t="s">
        <v>134</v>
      </c>
    </row>
    <row r="4" spans="1:12">
      <c r="A4" t="s">
        <v>135</v>
      </c>
      <c r="C4" t="s">
        <v>136</v>
      </c>
      <c r="E4" s="1" t="s">
        <v>137</v>
      </c>
      <c r="G4" s="2" t="s">
        <v>138</v>
      </c>
      <c r="H4" s="4">
        <v>0.15</v>
      </c>
      <c r="I4" t="s">
        <v>139</v>
      </c>
      <c r="J4" t="s">
        <v>140</v>
      </c>
    </row>
    <row r="5" spans="1:12">
      <c r="A5" t="s">
        <v>141</v>
      </c>
      <c r="E5" s="1" t="s">
        <v>142</v>
      </c>
      <c r="G5" s="2" t="s">
        <v>143</v>
      </c>
      <c r="H5" s="4">
        <v>0.7</v>
      </c>
      <c r="I5" t="s">
        <v>144</v>
      </c>
      <c r="J5" t="s">
        <v>145</v>
      </c>
    </row>
    <row r="6" spans="1:12">
      <c r="E6" s="1" t="s">
        <v>146</v>
      </c>
      <c r="G6" s="2" t="s">
        <v>147</v>
      </c>
      <c r="H6" s="4">
        <v>0.3</v>
      </c>
      <c r="J6" t="s">
        <v>148</v>
      </c>
    </row>
    <row r="7" spans="1:12">
      <c r="E7" s="1" t="s">
        <v>149</v>
      </c>
      <c r="G7" s="2" t="s">
        <v>86</v>
      </c>
    </row>
    <row r="8" spans="1:12">
      <c r="E8" s="1" t="s">
        <v>150</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2025-03-28T21:32:32Z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