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C2308BB4-3353-488C-AE0D-B815981C3B05}"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<sst xmlns="http://schemas.openxmlformats.org/spreadsheetml/2006/main" count="195" uniqueCount="154">
  <si>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</si>
  <si>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</si>
  <si>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76001310500520240037500</t>
  </si>
  <si>
    <t>Juzgado</t>
  </si>
  <si>
    <t>005 LABORAL CIRCUITO CALI</t>
  </si>
  <si>
    <t>Demandado</t>
  </si>
  <si>
    <t>COLFONDOS Y OTRO</t>
  </si>
  <si>
    <t xml:space="preserve">Demandante </t>
  </si>
  <si>
    <t>CLEMENCIA MEJIA GONZALEZ. C.C: 42.069.180</t>
  </si>
  <si>
    <t>Tipo de vinculacion compañía</t>
  </si>
  <si>
    <t>LLAMADA EN GARANTIA</t>
  </si>
  <si>
    <t>Nombre de lesionado o muerto (s)</t>
  </si>
  <si>
    <t>N/A</t>
  </si>
  <si>
    <t>Fecha de los hechos</t>
  </si>
  <si>
    <t>21/09/2000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</si>
  <si>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</si>
  <si>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</si>
  <si>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</si>
  <si>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</si>
  <si>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</si>
  <si>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CLEMENCIA MEJIA GONZALEZ, IDENTIFICADA CON LA C.C: 42.069.180, NACIÓ EL 07/10/1963. SE VINCULÓ AL RAIS CON FECHA DE EFECTIVIDAD EL 20/09/2000, A FAVOR DE COLFONDOS S.A., ENTIDAD QUE PARA LOGRAR LA AFILIACIÓN DE LA SEÑORA CLEMENCIA MEJÍA GONZÁLEZ, LE MANIFESTÓ QUE EL ISS, HOY COLPENSIONES IBA A DESAPARECER, IGUALMENTE, QUE SU MESADA PENSIONAL IBA A SER MAYOR O IGUAL EN EL RAIS COMPARADA CON LA RESULTANTE EN EL RPM. COLFONDOS S.A. OMITIÓ, AL MOMENTO DE LA AFILIACIÓN, BRINDAR A LA SEÑORA MEJÍA GONZÁLEZ LA INFORMACIÓN RELACIONADA CON LAS VENTAJAS Y DESVENTAJAS DE DICHO TRÁMITE. LA ACTORA SE TRASLADÓ POSTERIORMENTE EN DICIEMBRE DE 2001 A LA AFP PORVENIR S.A. LA PROYECCIÓN DE LA MESADA PENSIONAL EN EL RAIS, REALIZADA POR PORVENIR S.A., FUE PROYECTADA POR UN VALOR DE $1.300.000, MIENTAS QUE LA PROYECTADA PARA EL RPM ASCIENDE A $2.664.571 PARA EL AÑO 2024. EL 27/06/2024, SOLICITÓ A COLPENSIONES EL TRASLADO DE RÉGIMEN,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</si>
  <si>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</si>
  <si>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</si>
  <si>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</si>
  <si>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</si>
  <si>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</si>
  <si>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</si>
  <si>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</si>
  <si>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</si>
  <si>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</si>
  <si>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</si>
  <si>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</si>
  <si>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</si>
  <si>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</si>
  <si>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</si>
  <si>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</si>
  <si>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</si>
  <si>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30/09/2024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</si>
  <si>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</si>
  <si>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</si>
  <si>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</si>
  <si>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</si>
  <si>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</si>
  <si>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</si>
  <si>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</si>
  <si>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</si>
  <si>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</si>
  <si>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</si>
  <si>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</si>
  <si>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</si>
  <si>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</si>
  <si>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</si>
  <si>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</si>
  <si>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</si>
  <si>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</si>
  <si>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</si>
  <si>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</si>
  <si>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</si>
  <si>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</si>
  <si>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</si>
  <si>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</si>
  <si>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</si>
  <si>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</si>
  <si>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</si>
  <si>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</si>
  <si>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</si>
  <si>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</si>
  <si>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</si>
  <si>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</si>
  <si>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</si>
  <si>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</si>
  <si>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</si>
  <si>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</si>
  <si>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</si>
  <si>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</si>
  <si>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</si>
  <si>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</si>
  <si>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</si>
  <si>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</si>
  <si>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</si>
  <si>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</si>
  <si>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</si>
  <si>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</si>
  <si>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</si>
  <si>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</si>
  <si>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AJR2611</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</si>
  <si>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</si>
  <si>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</si>
  <si>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</si>
  <si>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</si>
  <si>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</si>
  <si>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</si>
  <si>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septiembre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</si>
  <si>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</si>
  <si>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</si>
  <si>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</si>
  <si>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</si>
  <si>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</si>
  <si>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</si>
  <si>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</si>
  <si>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</si>
  <si>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</si>
  <si>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</si>
  <si>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MÉRITO FRENTE A LA DEMANDA
1.IMPOSIBILIDAD DE SOLICITAR LA DECLARATORIA DE INEFICACIA DE AFILIACIÓN AL RAIS CUANDO LA DEMANDANTE NO PRESENTÓ AFILIACIÓN AL REGIMEN DE PRIMA MEDIA CON PRESTACIÓN DEFINIDA. 
2.FALTA DE LEGITIMACIÓN EN LA CAUSA POR PASIVA DE ALLIANZ SEGUROS DE VIDA S.A. E INDEBIDA INTEGRACIÓN DE LA ASEGURADORA EN CALIDAD DE LITISCONSORTE NECESARIO
3.AL NO PROSPERAR LAS PRETENSIONES DE LA DEMANDA, LAS AGENCIAS EN DERECHO A FAVOR DE ALLIANZ SEGUROS DE VIDA S.A. DEBEN LIQUIDARSE POR UN VALOR IGUAL AL ASUMIDO QUE COMPENSE EL ESFUERZO REALIZADO Y LA AFECTACIÓN PATRIMONIAL QUE IMPLICÓ LA CAUSA. 
4.INEXISTENCIA DE OBLIGACIÓN DE RESTITUCIÓN DE LA PRIMA DEL SEGURO PREVISIONAL AL ESTAR DEBIDAMENTE DEVENGADA EN RAZÓN DEL RIESGO ASUMIDO. 
5.INEXISTENCIA DE OBLIGACIÓN A CARGO DE ALLIANZ SEGUROS DE VIDA S.A. POR CUANTO LA PRIMA DEBE PAGARSE CON LOS RECURSO PROPIOS DE LA AFP CUANDO SE DECLARA LA INEFICACIA DE TRASLADO.
6.INEXISTENCIA RESPONSABILIDAD DE AFP DEVOLVER LAS PRIMAS DE SEGURO PREVISIONAL A COLPENSIONES SI SE DECLARA LA INEFICACIA DE TRASLADO, POR CUANTO EL PAGO DE ESTE CONCEPTO ES UNA SITUACIÓN QUE SE CONSOLIDÓ EN EL TIEMPO Y NO ES POSIBLE RETROTRAER (SU 107 DE 2024)
7.LA INEFICACIA DEL ACTO DE TRASLADO NO CONLLEVA LA INVALIDEZ DEL CONTRATO DE SEGURO PREVISIONAL
8.LA EVENTUAL DECLARATORIA DE INEFICACIA DE TRASLADO NO PUEDE AFECTAR A TERCEROS DE BUENA FE.
9.FALTA DE COBERTURA MATERIAL DE LA PÓLIZA DE SEGURO PREVISIONAL No. 0209000001
10.PRESCRIPCIÓN EXTRAORDINARIA DE LA ACCIÓN DERIVADA DEL SEGURO 
11. APLICACIÓN DE LAS CONDICIONES DEL SEGURO
12.COBRO DE LO NO DEBIDO.
13.AFILIACIÓN LIBRE Y ESPONTÁNEA DE LA SEÑORA CLEMENCIA MEJÍA GONZALEZ AL RÉGIMEN DE AHORRO INDIVIDIAL CON SOLIDARIDAD 
14.ERROR DE DERECHO NO VICIA EL CONSENTIMIENTO
15.PROHIBICIÓN DEL TRASLADO DEL RÉGIMEN DE AHORRO INDIVIDUAL CON SOLIDARIDAD AL RÉGIMEN DE PRIMA MEDIA CON PRESTACIÓN DEFINIDA
16.EL TRASLADO ENTRE ADMINISTRADORAS DEL RAIS DENOTA LA VOLUNTAD DEL AFILIADO DE PERMANECER EN EL RÉGIMEN DE AHORRO INDIVIDUAL CON SOLIDARIDAD Y CONSIGO, SE CONFIGURA UN ACTO DE RELACIONAMIENTO QUE PRESUPONE EL CONOCIMIENTO DEL FUNCIONAMIENTO DE DICHO RÉGIMEN  
17.INEXISTENCIA DE LA OBLIGACIÓN DE DEVOLVER EL SEGURO PREVISIONAL CUANDO SE DECLARA LA NULIDAD Y/O INEFICACIA DE LA AFILIACIÓN POR FALTA DE CAUSA Y PORQUE AFECTA DERECHOS DE TERCEROS DE BUENA FE
18.PRESCRIPCION
19.BUENA FE
20,GENÉRICA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</si>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</sst>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B3855D24-0D6F-40D1-8C67-2E383DAF1B08}"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4-10-15T16:35:22.36" personId="{B3855D24-0D6F-40D1-8C67-2E383DAF1B08}" id="{9A1C5C2D-B9B7-482E-9345-B6BC9C2B896B}">
    <text>Aquí seríamos demandados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6" sqref="B6:C6"/>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129</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6" t="s">
        <v>19</v>
      </c>
      <c r="B12" s="40" t="s">
        <v>20</v>
      </c>
      <c r="C12" s="40"/>
    </row>
    <row r="13" spans="1:3" ht="30" customHeight="1" x14ac:dyDescent="0.3">
      <c r="A13" s="46"/>
      <c r="B13" s="40"/>
      <c r="C13" s="40"/>
    </row>
    <row r="14" spans="1:3" ht="73.5" customHeight="1" x14ac:dyDescent="0.3">
      <c r="A14" s="46"/>
      <c r="B14" s="40"/>
      <c r="C14" s="40"/>
    </row>
    <row r="15" spans="1:3" ht="28.8" x14ac:dyDescent="0.3">
      <c r="A15" s="5" t="s">
        <v>21</v>
      </c>
      <c r="B15" s="49" t="s">
        <v>22</v>
      </c>
      <c r="C15" s="50"/>
    </row>
    <row r="16" spans="1:3" ht="33.75" customHeight="1" x14ac:dyDescent="0.3">
      <c r="A16" s="51" t="s">
        <v>23</v>
      </c>
      <c r="B16" s="52" t="s">
        <v>24</v>
      </c>
      <c r="C16" s="52"/>
    </row>
    <row r="17" spans="1:3" ht="33.75" customHeight="1" x14ac:dyDescent="0.3">
      <c r="A17" s="51"/>
      <c r="B17" s="11" t="s">
        <v>25</v>
      </c>
      <c r="C17" s="6"/>
    </row>
    <row r="18" spans="1:3" ht="33.75" customHeight="1" x14ac:dyDescent="0.3">
      <c r="A18" s="51"/>
      <c r="B18" s="11" t="s">
        <v>26</v>
      </c>
      <c r="C18" s="6"/>
    </row>
    <row r="19" spans="1:3" x14ac:dyDescent="0.3">
      <c r="A19" s="51"/>
      <c r="B19" s="53" t="s">
        <v>27</v>
      </c>
      <c r="C19" s="54"/>
    </row>
    <row r="20" spans="1:3" x14ac:dyDescent="0.3">
      <c r="A20" s="51"/>
      <c r="B20" s="11"/>
      <c r="C20" s="6"/>
    </row>
    <row r="21" spans="1:3" x14ac:dyDescent="0.3">
      <c r="A21" s="51"/>
      <c r="B21" s="11"/>
      <c r="C21" s="6"/>
    </row>
    <row r="22" spans="1:3" x14ac:dyDescent="0.3">
      <c r="A22" s="51"/>
      <c r="B22" s="53" t="s">
        <v>28</v>
      </c>
      <c r="C22" s="54"/>
    </row>
    <row r="23" spans="1:3" x14ac:dyDescent="0.3">
      <c r="A23" s="51"/>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7">
        <v>45566</v>
      </c>
      <c r="C27" s="48"/>
    </row>
    <row r="28" spans="1:3" x14ac:dyDescent="0.3">
      <c r="A28" s="5" t="s">
        <v>36</v>
      </c>
      <c r="B28" s="45" t="s">
        <v>37</v>
      </c>
      <c r="C28" s="45"/>
    </row>
    <row r="29" spans="1:3" x14ac:dyDescent="0.3">
      <c r="A29" s="5" t="s">
        <v>38</v>
      </c>
      <c r="B29" s="45">
        <v>45580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39</v>
      </c>
      <c r="B1" s="55"/>
      <c r="C1" s="55"/>
    </row>
    <row r="2" spans="1:3" x14ac:dyDescent="0.3">
      <c r="A2" s="13" t="s">
        <v>40</v>
      </c>
      <c r="B2" s="56" t="s">
        <v>41</v>
      </c>
      <c r="C2" s="57"/>
    </row>
    <row r="3" spans="1:3" x14ac:dyDescent="0.3">
      <c r="A3" s="5" t="s">
        <v>1</v>
      </c>
      <c r="B3" s="40" t="str">
        <f>'GENERALES NOTA 322'!B2:C2</f>
        <v>76001310500520240037500</v>
      </c>
      <c r="C3" s="40"/>
    </row>
    <row r="4" spans="1:3" x14ac:dyDescent="0.3">
      <c r="A4" s="5" t="s">
        <v>3</v>
      </c>
      <c r="B4" s="40" t="str">
        <f>'GENERALES NOTA 322'!B3:C3</f>
        <v>005 LABORAL CIRCUITO CALI</v>
      </c>
      <c r="C4" s="40"/>
    </row>
    <row r="5" spans="1:3" x14ac:dyDescent="0.3">
      <c r="A5" s="5" t="s">
        <v>5</v>
      </c>
      <c r="B5" s="40" t="str">
        <f>'GENERALES NOTA 322'!B4:C4</f>
        <v>COLFONDOS Y OTRO</v>
      </c>
      <c r="C5" s="40"/>
    </row>
    <row r="6" spans="1:3" x14ac:dyDescent="0.3">
      <c r="A6" s="5" t="s">
        <v>7</v>
      </c>
      <c r="B6" s="40" t="str">
        <f>'GENERALES NOTA 322'!B5:C5</f>
        <v>CLEMENCIA MEJIA GONZALEZ. C.C: 42.069.180</v>
      </c>
      <c r="C6" s="40"/>
    </row>
    <row r="7" spans="1:3" x14ac:dyDescent="0.3">
      <c r="A7" s="5" t="s">
        <v>9</v>
      </c>
      <c r="B7" s="40" t="str">
        <f>'GENERALES NOTA 322'!B6:C6</f>
        <v>DEMANDA DIRECTA</v>
      </c>
      <c r="C7" s="40"/>
    </row>
    <row r="8" spans="1:3" x14ac:dyDescent="0.3">
      <c r="A8" s="13" t="s">
        <v>42</v>
      </c>
      <c r="B8" s="40"/>
      <c r="C8" s="40"/>
    </row>
    <row r="9" spans="1:3" x14ac:dyDescent="0.3">
      <c r="A9" s="13" t="s">
        <v>17</v>
      </c>
      <c r="B9" s="40"/>
      <c r="C9" s="40"/>
    </row>
    <row r="10" spans="1:3" x14ac:dyDescent="0.3">
      <c r="A10" s="13" t="s">
        <v>43</v>
      </c>
      <c r="B10" s="56"/>
      <c r="C10" s="58"/>
    </row>
    <row r="11" spans="1:3" x14ac:dyDescent="0.3">
      <c r="A11" s="13" t="s">
        <v>44</v>
      </c>
      <c r="B11" s="56"/>
      <c r="C11" s="57"/>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9" t="s">
        <v>49</v>
      </c>
      <c r="B16" s="40"/>
      <c r="C16" s="40"/>
    </row>
    <row r="17" spans="1:3" x14ac:dyDescent="0.3">
      <c r="A17" s="60"/>
      <c r="B17" s="9" t="s">
        <v>50</v>
      </c>
      <c r="C17" s="10" t="s">
        <v>51</v>
      </c>
    </row>
    <row r="18" spans="1:3" x14ac:dyDescent="0.3">
      <c r="A18" s="60"/>
      <c r="B18" s="11"/>
      <c r="C18" s="11"/>
    </row>
    <row r="19" spans="1:3" x14ac:dyDescent="0.3">
      <c r="A19" s="60"/>
      <c r="B19" s="11"/>
      <c r="C19" s="11"/>
    </row>
    <row r="20" spans="1:3" x14ac:dyDescent="0.3">
      <c r="A20" s="60"/>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61" t="s">
        <v>58</v>
      </c>
      <c r="B27" s="61"/>
      <c r="C27" s="61"/>
    </row>
    <row r="28" spans="1:3" ht="14.4" customHeight="1" x14ac:dyDescent="0.3">
      <c r="A28" s="62" t="s">
        <v>59</v>
      </c>
      <c r="B28" s="63"/>
      <c r="C28" s="31"/>
    </row>
    <row r="29" spans="1:3" ht="14.4" customHeight="1" x14ac:dyDescent="0.3">
      <c r="A29" s="64" t="s">
        <v>60</v>
      </c>
      <c r="B29" s="65"/>
      <c r="C29" s="31"/>
    </row>
    <row r="30" spans="1:3" ht="14.4" customHeight="1" x14ac:dyDescent="0.3">
      <c r="A30" s="64" t="s">
        <v>61</v>
      </c>
      <c r="B30" s="65"/>
      <c r="C30" s="32"/>
    </row>
    <row r="31" spans="1:3" ht="14.4" customHeight="1" x14ac:dyDescent="0.3">
      <c r="A31" s="64" t="s">
        <v>62</v>
      </c>
      <c r="B31" s="65"/>
      <c r="C31" s="31"/>
    </row>
    <row r="32" spans="1:3" x14ac:dyDescent="0.3">
      <c r="A32" s="64" t="s">
        <v>63</v>
      </c>
      <c r="B32" s="65"/>
      <c r="C32" s="31"/>
    </row>
    <row r="33" spans="1:3" ht="14.4" customHeight="1" x14ac:dyDescent="0.3">
      <c r="A33" s="64" t="s">
        <v>64</v>
      </c>
      <c r="B33" s="65"/>
      <c r="C33" s="31"/>
    </row>
    <row r="34" spans="1:3" ht="14.4" customHeight="1" x14ac:dyDescent="0.3">
      <c r="A34" s="64" t="s">
        <v>65</v>
      </c>
      <c r="B34" s="65"/>
      <c r="C34" s="33"/>
    </row>
    <row r="35" spans="1:3" x14ac:dyDescent="0.3">
      <c r="A35" s="62" t="s">
        <v>66</v>
      </c>
      <c r="B35" s="63"/>
      <c r="C35" s="34"/>
    </row>
    <row r="36" spans="1:3" x14ac:dyDescent="0.3">
      <c r="A36" s="67" t="s">
        <v>67</v>
      </c>
      <c r="B36" s="67"/>
      <c r="C36" s="67"/>
    </row>
    <row r="37" spans="1:3" x14ac:dyDescent="0.3">
      <c r="A37" s="66" t="s">
        <v>68</v>
      </c>
      <c r="B37" s="66"/>
      <c r="C37" s="11"/>
    </row>
    <row r="38" spans="1:3" x14ac:dyDescent="0.3">
      <c r="A38" s="66" t="s">
        <v>69</v>
      </c>
      <c r="B38" s="66"/>
      <c r="C38" s="11"/>
    </row>
    <row r="39" spans="1:3" x14ac:dyDescent="0.3">
      <c r="A39" s="66" t="s">
        <v>70</v>
      </c>
      <c r="B39" s="66"/>
      <c r="C39" s="11"/>
    </row>
    <row r="40" spans="1:3" x14ac:dyDescent="0.3">
      <c r="A40" s="66" t="s">
        <v>71</v>
      </c>
      <c r="B40" s="66"/>
      <c r="C40" s="11"/>
    </row>
    <row r="41" spans="1:3" x14ac:dyDescent="0.3">
      <c r="A41" s="66" t="s">
        <v>72</v>
      </c>
      <c r="B41" s="66"/>
      <c r="C41" s="11"/>
    </row>
    <row r="42" spans="1:3" x14ac:dyDescent="0.3">
      <c r="A42" s="66" t="s">
        <v>73</v>
      </c>
      <c r="B42" s="66"/>
      <c r="C42" s="11"/>
    </row>
    <row r="43" spans="1:3" x14ac:dyDescent="0.3">
      <c r="A43" s="66" t="s">
        <v>74</v>
      </c>
      <c r="B43" s="66"/>
      <c r="C43" s="11"/>
    </row>
    <row r="44" spans="1:3" x14ac:dyDescent="0.3">
      <c r="A44" s="66" t="s">
        <v>75</v>
      </c>
      <c r="B44" s="66"/>
      <c r="C44" s="11"/>
    </row>
    <row r="45" spans="1:3" x14ac:dyDescent="0.3">
      <c r="A45" s="66" t="s">
        <v>76</v>
      </c>
      <c r="B45" s="66"/>
      <c r="C45" s="11"/>
    </row>
    <row r="46" spans="1:3" x14ac:dyDescent="0.3">
      <c r="A46" s="66" t="s">
        <v>77</v>
      </c>
      <c r="B46" s="66"/>
      <c r="C46" s="11"/>
    </row>
    <row r="47" spans="1:3" x14ac:dyDescent="0.3">
      <c r="A47" s="66" t="s">
        <v>78</v>
      </c>
      <c r="B47" s="66"/>
      <c r="C47" s="11"/>
    </row>
    <row r="48" spans="1:3" x14ac:dyDescent="0.3">
      <c r="A48" s="66" t="s">
        <v>79</v>
      </c>
      <c r="B48" s="66"/>
      <c r="C48" s="11"/>
    </row>
    <row r="49" spans="1:3" x14ac:dyDescent="0.3">
      <c r="A49" s="66" t="s">
        <v>80</v>
      </c>
      <c r="B49" s="66"/>
      <c r="C49" s="11"/>
    </row>
    <row r="50" spans="1:3" x14ac:dyDescent="0.3">
      <c r="A50" s="66" t="s">
        <v>81</v>
      </c>
      <c r="B50" s="66"/>
      <c r="C50" s="11"/>
    </row>
    <row r="51" spans="1:3" x14ac:dyDescent="0.3">
      <c r="A51" s="66" t="s">
        <v>82</v>
      </c>
      <c r="B51" s="66"/>
      <c r="C51" s="11"/>
    </row>
    <row r="52" spans="1:3" x14ac:dyDescent="0.3">
      <c r="A52" s="66" t="s">
        <v>83</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84</v>
      </c>
      <c r="B1" s="55"/>
      <c r="C1" s="55"/>
    </row>
    <row r="2" spans="1:6" x14ac:dyDescent="0.3">
      <c r="A2" s="20" t="s">
        <v>40</v>
      </c>
      <c r="B2" s="85" t="s">
        <v>85</v>
      </c>
      <c r="C2" s="86"/>
    </row>
    <row r="3" spans="1:6" x14ac:dyDescent="0.3">
      <c r="A3" s="21" t="s">
        <v>1</v>
      </c>
      <c r="B3" s="87" t="str">
        <f>'GENERALES NOTA 322'!B2:C2</f>
        <v>76001310500520240037500</v>
      </c>
      <c r="C3" s="87"/>
    </row>
    <row r="4" spans="1:6" x14ac:dyDescent="0.3">
      <c r="A4" s="21" t="s">
        <v>3</v>
      </c>
      <c r="B4" s="87" t="str">
        <f>'GENERALES NOTA 322'!B3:C3</f>
        <v>005 LABORAL CIRCUITO CALI</v>
      </c>
      <c r="C4" s="87"/>
    </row>
    <row r="5" spans="1:6" x14ac:dyDescent="0.3">
      <c r="A5" s="21" t="s">
        <v>5</v>
      </c>
      <c r="B5" s="87" t="str">
        <f>'GENERALES NOTA 322'!B4:C4</f>
        <v>COLFONDOS Y OTRO</v>
      </c>
      <c r="C5" s="87"/>
    </row>
    <row r="6" spans="1:6" ht="14.4" customHeight="1" x14ac:dyDescent="0.3">
      <c r="A6" s="21" t="s">
        <v>7</v>
      </c>
      <c r="B6" s="87" t="str">
        <f>'GENERALES NOTA 322'!B5:C5</f>
        <v>CLEMENCIA MEJIA GONZALEZ. C.C: 42.069.180</v>
      </c>
      <c r="C6" s="87"/>
    </row>
    <row r="7" spans="1:6" x14ac:dyDescent="0.3">
      <c r="A7" s="21" t="s">
        <v>9</v>
      </c>
      <c r="B7" s="87" t="str">
        <f>'GENERALES NOTA 322'!B6:C6</f>
        <v>DEMANDA DIRECTA</v>
      </c>
      <c r="C7" s="87"/>
    </row>
    <row r="8" spans="1:6" ht="28.8" x14ac:dyDescent="0.3">
      <c r="A8" s="21" t="s">
        <v>21</v>
      </c>
      <c r="B8" s="81" t="str">
        <f>'GENERALES NOTA 322'!B15:C15</f>
        <v>NO ES POSIBLE CUANTIFICAR LAS PRETENSIONES DE LA DEMANDA EN ATENCIÓN A LA NATURALEZA DEL PROCESO.</v>
      </c>
      <c r="C8" s="82"/>
    </row>
    <row r="9" spans="1:6" x14ac:dyDescent="0.3">
      <c r="A9" s="88" t="s">
        <v>23</v>
      </c>
      <c r="B9" s="72" t="s">
        <v>24</v>
      </c>
      <c r="C9" s="73"/>
    </row>
    <row r="10" spans="1:6" x14ac:dyDescent="0.3">
      <c r="A10" s="88"/>
      <c r="B10" s="22" t="s">
        <v>25</v>
      </c>
      <c r="C10" s="19">
        <f>'GENERALES NOTA 322'!C17</f>
        <v>0</v>
      </c>
    </row>
    <row r="11" spans="1:6" x14ac:dyDescent="0.3">
      <c r="A11" s="88"/>
      <c r="B11" s="22" t="s">
        <v>26</v>
      </c>
      <c r="C11" s="19">
        <f>'GENERALES NOTA 322'!C18</f>
        <v>0</v>
      </c>
    </row>
    <row r="12" spans="1:6" x14ac:dyDescent="0.3">
      <c r="A12" s="88"/>
      <c r="B12" s="72"/>
      <c r="C12" s="73"/>
    </row>
    <row r="13" spans="1:6" x14ac:dyDescent="0.3">
      <c r="A13" s="88"/>
      <c r="B13" s="22" t="s">
        <v>86</v>
      </c>
      <c r="C13" s="24"/>
    </row>
    <row r="14" spans="1:6" x14ac:dyDescent="0.3">
      <c r="A14" s="88"/>
      <c r="B14" s="22" t="s">
        <v>87</v>
      </c>
      <c r="C14" s="24"/>
      <c r="E14" t="s">
        <v>88</v>
      </c>
      <c r="F14" s="17">
        <v>0.7</v>
      </c>
    </row>
    <row r="15" spans="1:6" x14ac:dyDescent="0.3">
      <c r="A15" s="23" t="s">
        <v>89</v>
      </c>
      <c r="B15" s="85" t="s">
        <v>90</v>
      </c>
      <c r="C15" s="86"/>
    </row>
    <row r="16" spans="1:6" ht="15" customHeight="1" x14ac:dyDescent="0.3">
      <c r="A16" s="21" t="s">
        <v>91</v>
      </c>
      <c r="B16" s="83" t="s">
        <v>92</v>
      </c>
      <c r="C16" s="84"/>
    </row>
    <row r="17" spans="1:3" ht="28.5" customHeight="1" x14ac:dyDescent="0.3">
      <c r="A17" s="14" t="s">
        <v>93</v>
      </c>
      <c r="B17" s="74">
        <f>((C19+C20+C22+C23)-C26)*C25*C27</f>
        <v>0</v>
      </c>
      <c r="C17" s="74"/>
    </row>
    <row r="18" spans="1:3" x14ac:dyDescent="0.3">
      <c r="A18" s="23" t="s">
        <v>94</v>
      </c>
      <c r="B18" s="75" t="s">
        <v>24</v>
      </c>
      <c r="C18" s="76"/>
    </row>
    <row r="19" spans="1:3" x14ac:dyDescent="0.3">
      <c r="A19" s="70"/>
      <c r="B19" s="22" t="s">
        <v>25</v>
      </c>
      <c r="C19" s="19"/>
    </row>
    <row r="20" spans="1:3" x14ac:dyDescent="0.3">
      <c r="A20" s="71"/>
      <c r="B20" s="22" t="s">
        <v>26</v>
      </c>
      <c r="C20" s="19">
        <v>0</v>
      </c>
    </row>
    <row r="21" spans="1:3" x14ac:dyDescent="0.3">
      <c r="A21" s="71"/>
      <c r="B21" s="72" t="s">
        <v>27</v>
      </c>
      <c r="C21" s="73"/>
    </row>
    <row r="22" spans="1:3" x14ac:dyDescent="0.3">
      <c r="A22" s="71"/>
      <c r="B22" s="22" t="s">
        <v>86</v>
      </c>
      <c r="C22" s="19">
        <v>0</v>
      </c>
    </row>
    <row r="23" spans="1:3" ht="28.8" x14ac:dyDescent="0.3">
      <c r="A23" s="71"/>
      <c r="B23" s="22" t="s">
        <v>95</v>
      </c>
      <c r="C23" s="19">
        <v>0</v>
      </c>
    </row>
    <row r="24" spans="1:3" x14ac:dyDescent="0.3">
      <c r="A24" s="71"/>
      <c r="B24" s="72" t="s">
        <v>96</v>
      </c>
      <c r="C24" s="73"/>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74">
        <f>IFERROR(B17*(VLOOKUP(B15,Hoja2!$G$1:$H$6,2,0)),16666)</f>
        <v>16666</v>
      </c>
      <c r="C28" s="74"/>
    </row>
    <row r="29" spans="1:3" ht="28.8" x14ac:dyDescent="0.3">
      <c r="A29" s="21" t="s">
        <v>100</v>
      </c>
      <c r="B29" s="77" t="s">
        <v>101</v>
      </c>
      <c r="C29" s="78"/>
    </row>
    <row r="30" spans="1:3" ht="28.8" x14ac:dyDescent="0.3">
      <c r="A30" s="21" t="s">
        <v>102</v>
      </c>
      <c r="B30" s="79" t="s">
        <v>103</v>
      </c>
      <c r="C30" s="80"/>
    </row>
    <row r="31" spans="1:3" ht="18" x14ac:dyDescent="0.3">
      <c r="A31" s="29" t="s">
        <v>104</v>
      </c>
      <c r="B31" s="29"/>
      <c r="C31" s="29"/>
    </row>
    <row r="32" spans="1:3" x14ac:dyDescent="0.3">
      <c r="A32" s="30" t="s">
        <v>105</v>
      </c>
      <c r="B32" s="69"/>
      <c r="C32" s="69"/>
    </row>
    <row r="33" spans="1:3" x14ac:dyDescent="0.3">
      <c r="A33" s="30" t="s">
        <v>106</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107</v>
      </c>
      <c r="B1" s="55"/>
      <c r="C1" s="55"/>
    </row>
    <row r="2" spans="1:3" ht="17.100000000000001" customHeight="1" x14ac:dyDescent="0.3">
      <c r="A2" s="13" t="s">
        <v>40</v>
      </c>
      <c r="B2" s="56" t="str">
        <f>'[2]AUTOS NOTA 321'!B2:C2</f>
        <v xml:space="preserve">SINIESTRO   LEGIS </v>
      </c>
      <c r="C2" s="57"/>
    </row>
    <row r="3" spans="1:3" ht="15.9" customHeight="1" x14ac:dyDescent="0.3">
      <c r="A3" s="5" t="s">
        <v>1</v>
      </c>
      <c r="B3" s="40" t="str">
        <f>'GENERALES NOTA 322'!B2:C2</f>
        <v>76001310500520240037500</v>
      </c>
      <c r="C3" s="40"/>
    </row>
    <row r="4" spans="1:3" x14ac:dyDescent="0.3">
      <c r="A4" s="5" t="s">
        <v>3</v>
      </c>
      <c r="B4" s="40" t="str">
        <f>'GENERALES NOTA 322'!B3:C3</f>
        <v>005 LABORAL CIRCUITO CALI</v>
      </c>
      <c r="C4" s="40"/>
    </row>
    <row r="5" spans="1:3" ht="29.1" customHeight="1" x14ac:dyDescent="0.3">
      <c r="A5" s="5" t="s">
        <v>5</v>
      </c>
      <c r="B5" s="40" t="str">
        <f>'GENERALES NOTA 322'!B4:C4</f>
        <v>COLFONDOS Y OTRO</v>
      </c>
      <c r="C5" s="40"/>
    </row>
    <row r="6" spans="1:3" x14ac:dyDescent="0.3">
      <c r="A6" s="5" t="s">
        <v>7</v>
      </c>
      <c r="B6" s="40" t="str">
        <f>'GENERALES NOTA 322'!B5:C5</f>
        <v>CLEMENCIA MEJIA GONZALEZ. C.C: 42.069.180</v>
      </c>
      <c r="C6" s="40"/>
    </row>
    <row r="7" spans="1:3" ht="43.5" customHeight="1" x14ac:dyDescent="0.3">
      <c r="A7" s="5" t="s">
        <v>9</v>
      </c>
      <c r="B7" s="40" t="str">
        <f>'GENERALES NOTA 322'!B6:C6</f>
        <v>DEMANDA DIRECTA</v>
      </c>
      <c r="C7" s="40"/>
    </row>
    <row r="8" spans="1:3" x14ac:dyDescent="0.3">
      <c r="A8" s="5" t="s">
        <v>108</v>
      </c>
      <c r="B8" s="40"/>
      <c r="C8" s="40"/>
    </row>
    <row r="9" spans="1:3" x14ac:dyDescent="0.3">
      <c r="A9" s="15" t="s">
        <v>94</v>
      </c>
      <c r="B9" s="89"/>
      <c r="C9" s="89"/>
    </row>
    <row r="10" spans="1:3" x14ac:dyDescent="0.3">
      <c r="A10" s="15" t="s">
        <v>109</v>
      </c>
      <c r="B10" s="40"/>
      <c r="C10" s="40"/>
    </row>
    <row r="11" spans="1:3" ht="28.8" x14ac:dyDescent="0.3">
      <c r="A11" s="15" t="s">
        <v>110</v>
      </c>
      <c r="B11" s="90"/>
      <c r="C11" s="68"/>
    </row>
    <row r="12" spans="1:3" ht="57.6" x14ac:dyDescent="0.3">
      <c r="A12" s="5" t="s">
        <v>111</v>
      </c>
      <c r="B12" s="40"/>
      <c r="C12" s="40"/>
    </row>
    <row r="13" spans="1:3" ht="57.6" x14ac:dyDescent="0.3">
      <c r="A13" s="5" t="s">
        <v>112</v>
      </c>
      <c r="B13" s="40"/>
      <c r="C13" s="40"/>
    </row>
    <row r="14" spans="1:3" x14ac:dyDescent="0.3">
      <c r="A14" s="5" t="s">
        <v>113</v>
      </c>
      <c r="B14" s="11"/>
      <c r="C14" s="11"/>
    </row>
    <row r="15" spans="1:3" x14ac:dyDescent="0.3">
      <c r="A15" s="15" t="s">
        <v>114</v>
      </c>
      <c r="B15" s="40"/>
      <c r="C15" s="40"/>
    </row>
    <row r="16" spans="1:3" x14ac:dyDescent="0.3">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2024-10-15T17:17:32Z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