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07"/>
  <workbookPr codeName="ThisWorkbook"/>
  <mc:AlternateContent xmlns:mc="http://schemas.openxmlformats.org/markup-compatibility/2006">
    <mc:Choice Requires="x15">
      <x15ac:absPath xmlns:x15ac="http://schemas.microsoft.com/office/spreadsheetml/2010/11/ac" url="C:\Users\Zulay\Downloads\"/>
    </mc:Choice>
  </mc:AlternateContent>
  <xr:revisionPtr revIDLastSave="0" documentId="8_{72068FF0-4F6E-4ED0-B8A7-49BD948D7D77}" xr6:coauthVersionLast="47" xr6:coauthVersionMax="47" xr10:uidLastSave="{00000000-0000-0000-0000-000000000000}"/>
  <bookViews>
    <workbookView xWindow="-120" yWindow="-120" windowWidth="20730" windowHeight="11160" firstSheet="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11" l="1"/>
  <c r="B17" i="11"/>
  <c r="B28" i="11" s="1"/>
  <c r="C11" i="11"/>
  <c r="C10" i="11"/>
  <c r="B7" i="10"/>
  <c r="B7" i="14"/>
  <c r="B6" i="14"/>
  <c r="B5" i="14"/>
  <c r="B4" i="14"/>
  <c r="B3" i="14"/>
  <c r="B2" i="14"/>
  <c r="B4" i="11"/>
  <c r="B5"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<sst xmlns="http://schemas.openxmlformats.org/spreadsheetml/2006/main" count="196" uniqueCount="155">
  <si>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</si>
  <si>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</si>
  <si>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73001310500220240003700</t>
  </si>
  <si>
    <t>Juzgado</t>
  </si>
  <si>
    <t>002 LABORAL CIRCUITO IBAGUE</t>
  </si>
  <si>
    <t>Demandado</t>
  </si>
  <si>
    <t>COLFONDOS Y OTRO</t>
  </si>
  <si>
    <t xml:space="preserve">Demandante </t>
  </si>
  <si>
    <t>LUIS ALFONSO GONZALEZ AVILA. C.C: 14.216.545</t>
  </si>
  <si>
    <t>Tipo de vinculacion compañía</t>
  </si>
  <si>
    <t>LLAMADA EN GARANTIA</t>
  </si>
  <si>
    <t>Nombre de lesionado o muerto (s)</t>
  </si>
  <si>
    <t>N/A</t>
  </si>
  <si>
    <t>Fecha de los hechos</t>
  </si>
  <si>
    <t>01/04/1998</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</si>
  <si>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</si>
  <si>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</si>
  <si>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</si>
  <si>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</si>
  <si>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</si>
  <si>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LUIS ALFONSO GONZALEZ AVILA, IDENTIFICADO CON LA C.C: 14.216.545, INICIALMENTE ESTUVO VINCULADO AL RPM, ADMINISTRADO POR EL ENTONCES ISS, DESDE DICIEMBRE DE 1973. LUEGO, ASESORES Y PROMOTORES DE AFP COLPATRIA, HOY PORVENIR S.A. , VISITARON AL SEÑOR LUIS ALFONSO GONZALEZ AVILA Y CON EL PROPÓSITO DE PERSUADIRLE, PERO SIN PRESENTARLE UNA PROYECCIÓN REAL DE SU PENSIÓN DE VEJEZ, LE INFORMARON QUE LAS CONDICIONES PENSIONALES DEL RAIS QUE REPRESENTABA Y ADMINISTRABA AFP COLPATRIA, HOY PORVENIR S.A., LE ERAN MÁS FAVORABLES, QUE PODRÍA PENSIONARSE A CUALQUIER EDAD Y POR UN MONTO SUPERIOR AL QUE LE PUDIERA CORRESPONDER EN EL RPM AL QUE SE ENCONTRABA AFILIADO, SUSCRIBIENDO FORMULARIO DE AFILIACIÓN A DICHO FONDO Y PERMANECIENDO EN ESTE HASTA APROXIMADAMENTE JUNIO DE 1998. POSTERIORMENTE, PROMOTORES DE COLFONDOS S.A, CON PROPUESTAS IGUALMENTE ILUSORIAS, ERRADAS, NOVEDOSAS E IMPOSIBLES DE CUMPLIR, LO VINCULARON, QUEDANDO EFECTIVA SU AFILIACIÓN SEGÚN CERTIFICADO DE EXPEDIDO POR ESTA AFP, DESDE ABRIL DE 2000 HASTA NOVIEMBRE DE 2001. LUEGO, EL SEÑOR GONZALEZ AVILA, FUE VINCULADO A PROTECCIÓN S.A, DESDE DICIEMBRE DE 2001 Y HASTA JULIO DE 2003., MÁS ADELANTE RETORNÓ A PORVENIR, POSTERIORMENTE ESTUVO AFILIADO A SKANDIA S.A. Y FINALMENTE, SE AFILIÓ A PROTECCIÓN S.A. EL TRASLADO DE RÉGIMEN Y AFILIACIÓN DEL SEÑOR LUIS ALFONSO GONZALEZ AVILA A LAS AFP MENCIONADAS FUE MOTIVADO POR LA EQUIVOCADA, ILUSORIA, INOPORTUNA E INCOMPLETA INFORMACIÓN SUMINISTRADA POR LOS ASESORES Y PROMOTORES DE ÉSTAS. EL SEÑOR LUIS ALFONSO GONZALEZ AVILA, NACIÓ EL 07/12/1953, POR LO QUE PARA EL 1/04/1994 CONTABA CON 40 AÑOS DE EDAD Y AL 25/07/2005, ES CLARO QUE HABÍA COTIZADO AL SISTEMA PENSIONAL MÁS DE LAS 750 SEMANAS, POR LO QUE ES BENEFICIARIO DEL RÉGIMEN DE TRANSICIÓN A QUE SE REFIERE EL ARTÍCULO 36 DE LA LEY 100 DE 1993. EL 12/01/2024 PRESENTÓ RECLAMACIÓN ADMINISTRATIVA ANTE COLPENSIONES, SOLICITANDO SE ACEPTE EL TRASLADO DEL RÉGIMEN PENSIONAL DE AHORRO INDIVIDUAL CON SOLIDARIDAD QUE ATIENDE PROTECCIÓN S.A. Y RECONOZCA LA PENSIÓN DE VEJEZ, ENTIDAD QUE MEDIANTE RESPUESTA DEL 23/01/2024 NEGÓ LO SOLICITADO.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</si>
  <si>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</si>
  <si>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</si>
  <si>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</si>
  <si>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</si>
  <si>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</si>
  <si>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</si>
  <si>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</si>
  <si>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</si>
  <si>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</si>
  <si>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</si>
  <si>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</si>
  <si>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</si>
  <si>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</si>
  <si>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</si>
  <si>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</si>
  <si>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30/09/2024</t>
  </si>
  <si>
    <t>Fecha de notificación</t>
  </si>
  <si>
    <t>26/09/2024 (notificación por estado que admite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</si>
  <si>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</si>
  <si>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</si>
  <si>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</si>
  <si>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</si>
  <si>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</si>
  <si>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</si>
  <si>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</si>
  <si>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</si>
  <si>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</si>
  <si>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</si>
  <si>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</si>
  <si>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</si>
  <si>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</si>
  <si>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</si>
  <si>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</si>
  <si>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</si>
  <si>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</si>
  <si>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</si>
  <si>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</si>
  <si>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</si>
  <si>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</si>
  <si>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</si>
  <si>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</si>
  <si>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</si>
  <si>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</si>
  <si>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</si>
  <si>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</si>
  <si>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</si>
  <si>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</si>
  <si>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</si>
  <si>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</si>
  <si>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</si>
  <si>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</si>
  <si>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</si>
  <si>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</si>
  <si>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</si>
  <si>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</si>
  <si>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</si>
  <si>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</si>
  <si>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</si>
  <si>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</si>
  <si>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</si>
  <si>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</si>
  <si>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</si>
  <si>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</si>
  <si>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</si>
  <si>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</si>
  <si>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AJR2605</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</si>
  <si>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</si>
  <si>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</si>
  <si>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</si>
  <si>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</si>
  <si>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</si>
  <si>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</si>
  <si>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mes de abril de 1998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</si>
  <si>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</si>
  <si>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</si>
  <si>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</si>
  <si>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</si>
  <si>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</si>
  <si>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</si>
  <si>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</si>
  <si>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</si>
  <si>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</si>
  <si>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</si>
  <si>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EXCEPCIONES DE MERITO FRENTE A LA DEMANDA
1. EXCEPCIONES PLANTEADAS POR QUIEN FORMULO EL LLAMAMIENTO DEN GARANTÍA A MI REPRESENTADA. 
2. AFILIACIÓN LIBRE Y ESPONTÁNEA DEL SEÑOR LUIS ALFONSO GONZALEZ AVILA AL RÉGIMEN DE AHORRO INDIVIDIAL CON SOLIDARIDAD   
3. ERROR DE DERECHO NO VICIA EL CONSENTIMIENTO  
4.PROHIBICIÓN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6.INEXISTENCIA DE LA OBLIGACIÓN DE DEVOLVER EL SEGURO PREVISIONAL CUANDO SE DECLARA LA NULIDAD Y/O INEFICACIA DE LA AFILIACIÓN POR FALTA DE CAUSA Y PORQUE AFECTA DERECHOS DE TERCEROS DE BUENA FE  
7. PRESCRIPCION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</si>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</sst>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
      <sz val="11"/>
      <color rgb="FF000000"/>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9" fillId="0" borderId="2" xfId="0" applyFont="1" applyBorder="1" applyAlignment="1">
      <alignment horizontal="left"/>
    </xf>
    <xf numFmtId="0" fontId="9" fillId="0" borderId="3" xfId="0" applyFont="1" applyBorder="1" applyAlignment="1">
      <alignment horizontal="left"/>
    </xf>
    <xf numFmtId="14" fontId="9" fillId="0" borderId="2" xfId="0" applyNumberFormat="1" applyFont="1" applyBorder="1" applyAlignment="1">
      <alignment horizontal="left"/>
    </xf>
    <xf numFmtId="0" fontId="2" fillId="0" borderId="1" xfId="0" applyFont="1" applyBorder="1" applyAlignment="1">
      <alignment horizontal="justify" vertical="top" wrapText="1"/>
    </xf>
    <xf numFmtId="0" fontId="9" fillId="0" borderId="15" xfId="0" applyFont="1" applyBorder="1" applyAlignment="1">
      <alignment horizontal="left"/>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29"/>
  <sheetViews>
    <sheetView tabSelected="1" zoomScale="70" zoomScaleNormal="70" workbookViewId="0">
      <selection activeCell="B3" sqref="B3:C3"/>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50" t="s">
        <v>22</v>
      </c>
      <c r="C15" s="91"/>
    </row>
    <row r="16" spans="1:3" ht="33.75" customHeight="1">
      <c r="A16" s="51" t="s">
        <v>23</v>
      </c>
      <c r="B16" s="52" t="s">
        <v>24</v>
      </c>
      <c r="C16" s="52"/>
    </row>
    <row r="17" spans="1:3" ht="33.75" customHeight="1">
      <c r="A17" s="51"/>
      <c r="B17" s="11" t="s">
        <v>25</v>
      </c>
      <c r="C17" s="6"/>
    </row>
    <row r="18" spans="1:3" ht="33.75" customHeight="1">
      <c r="A18" s="51"/>
      <c r="B18" s="11" t="s">
        <v>26</v>
      </c>
      <c r="C18" s="6"/>
    </row>
    <row r="19" spans="1:3">
      <c r="A19" s="51"/>
      <c r="B19" s="53" t="s">
        <v>27</v>
      </c>
      <c r="C19" s="54"/>
    </row>
    <row r="20" spans="1:3">
      <c r="A20" s="51"/>
      <c r="B20" s="11"/>
      <c r="C20" s="6"/>
    </row>
    <row r="21" spans="1:3">
      <c r="A21" s="51"/>
      <c r="B21" s="11"/>
      <c r="C21" s="6"/>
    </row>
    <row r="22" spans="1:3">
      <c r="A22" s="51"/>
      <c r="B22" s="53" t="s">
        <v>28</v>
      </c>
      <c r="C22" s="54"/>
    </row>
    <row r="23" spans="1:3">
      <c r="A23" s="51"/>
      <c r="B23" s="11"/>
      <c r="C23" s="16"/>
    </row>
    <row r="24" spans="1:3">
      <c r="A24" s="5" t="s">
        <v>29</v>
      </c>
      <c r="B24" s="40" t="s">
        <v>30</v>
      </c>
      <c r="C24" s="40"/>
    </row>
    <row r="25" spans="1:3">
      <c r="A25" s="5" t="s">
        <v>31</v>
      </c>
      <c r="B25" s="40" t="s">
        <v>32</v>
      </c>
      <c r="C25" s="40"/>
    </row>
    <row r="26" spans="1:3" ht="30.75">
      <c r="A26" s="5" t="s">
        <v>33</v>
      </c>
      <c r="B26" s="40" t="s">
        <v>34</v>
      </c>
      <c r="C26" s="40"/>
    </row>
    <row r="27" spans="1:3">
      <c r="A27" s="5" t="s">
        <v>35</v>
      </c>
      <c r="B27" s="45" t="s">
        <v>36</v>
      </c>
      <c r="C27" s="49"/>
    </row>
    <row r="28" spans="1:3">
      <c r="A28" s="5" t="s">
        <v>37</v>
      </c>
      <c r="B28" s="45" t="s">
        <v>38</v>
      </c>
      <c r="C28" s="46"/>
    </row>
    <row r="29" spans="1:3">
      <c r="A29" s="5" t="s">
        <v>39</v>
      </c>
      <c r="B29" s="47">
        <v>45575</v>
      </c>
      <c r="C29" s="46"/>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2" tint="-0.749992370372631"/>
  </sheetPr>
  <dimension ref="A1:C53"/>
  <sheetViews>
    <sheetView topLeftCell="A31"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5" t="s">
        <v>40</v>
      </c>
      <c r="B1" s="55"/>
      <c r="C1" s="55"/>
    </row>
    <row r="2" spans="1:3">
      <c r="A2" s="13" t="s">
        <v>41</v>
      </c>
      <c r="B2" s="56" t="s">
        <v>42</v>
      </c>
      <c r="C2" s="57"/>
    </row>
    <row r="3" spans="1:3">
      <c r="A3" s="5" t="s">
        <v>1</v>
      </c>
      <c r="B3" s="40" t="str">
        <f>'GENERALES NOTA 322'!B2:C2</f>
        <v>73001310500220240003700</v>
      </c>
      <c r="C3" s="40"/>
    </row>
    <row r="4" spans="1:3">
      <c r="A4" s="5" t="s">
        <v>3</v>
      </c>
      <c r="B4" s="40" t="str">
        <f>'GENERALES NOTA 322'!B3:C3</f>
        <v>002 LABORAL CIRCUITO IBAGUE</v>
      </c>
      <c r="C4" s="40"/>
    </row>
    <row r="5" spans="1:3">
      <c r="A5" s="5" t="s">
        <v>5</v>
      </c>
      <c r="B5" s="40" t="str">
        <f>'GENERALES NOTA 322'!B4:C4</f>
        <v>COLFONDOS Y OTRO</v>
      </c>
      <c r="C5" s="40"/>
    </row>
    <row r="6" spans="1:3">
      <c r="A6" s="5" t="s">
        <v>7</v>
      </c>
      <c r="B6" s="40" t="str">
        <f>'GENERALES NOTA 322'!B5:C5</f>
        <v>LUIS ALFONSO GONZALEZ AVILA. C.C: 14.216.545</v>
      </c>
      <c r="C6" s="40"/>
    </row>
    <row r="7" spans="1:3">
      <c r="A7" s="5" t="s">
        <v>9</v>
      </c>
      <c r="B7" s="40" t="str">
        <f>'GENERALES NOTA 322'!B6:C6</f>
        <v>LLAMADA EN GARANTIA</v>
      </c>
      <c r="C7" s="40"/>
    </row>
    <row r="8" spans="1:3">
      <c r="A8" s="13" t="s">
        <v>43</v>
      </c>
      <c r="B8" s="40"/>
      <c r="C8" s="40"/>
    </row>
    <row r="9" spans="1:3">
      <c r="A9" s="13" t="s">
        <v>17</v>
      </c>
      <c r="B9" s="40"/>
      <c r="C9" s="40"/>
    </row>
    <row r="10" spans="1:3">
      <c r="A10" s="13" t="s">
        <v>44</v>
      </c>
      <c r="B10" s="56"/>
      <c r="C10" s="58"/>
    </row>
    <row r="11" spans="1:3">
      <c r="A11" s="13" t="s">
        <v>45</v>
      </c>
      <c r="B11" s="56"/>
      <c r="C11" s="57"/>
    </row>
    <row r="12" spans="1:3">
      <c r="A12" s="13" t="s">
        <v>46</v>
      </c>
      <c r="B12" s="43"/>
      <c r="C12" s="44"/>
    </row>
    <row r="13" spans="1:3">
      <c r="A13" s="13" t="s">
        <v>47</v>
      </c>
      <c r="B13" s="40"/>
      <c r="C13" s="40"/>
    </row>
    <row r="14" spans="1:3">
      <c r="A14" s="13" t="s">
        <v>48</v>
      </c>
      <c r="B14" s="40"/>
      <c r="C14" s="40"/>
    </row>
    <row r="15" spans="1:3">
      <c r="A15" s="13" t="s">
        <v>49</v>
      </c>
      <c r="B15" s="40"/>
      <c r="C15" s="40"/>
    </row>
    <row r="16" spans="1:3">
      <c r="A16" s="59" t="s">
        <v>50</v>
      </c>
      <c r="B16" s="40"/>
      <c r="C16" s="40"/>
    </row>
    <row r="17" spans="1:3">
      <c r="A17" s="60"/>
      <c r="B17" s="9" t="s">
        <v>51</v>
      </c>
      <c r="C17" s="10" t="s">
        <v>52</v>
      </c>
    </row>
    <row r="18" spans="1:3">
      <c r="A18" s="60"/>
      <c r="B18" s="11"/>
      <c r="C18" s="11"/>
    </row>
    <row r="19" spans="1:3">
      <c r="A19" s="60"/>
      <c r="B19" s="11"/>
      <c r="C19" s="11"/>
    </row>
    <row r="20" spans="1:3">
      <c r="A20" s="60"/>
      <c r="B20" s="11"/>
      <c r="C20" s="11"/>
    </row>
    <row r="21" spans="1:3">
      <c r="A21" s="13" t="s">
        <v>53</v>
      </c>
      <c r="B21" s="40"/>
      <c r="C21" s="40"/>
    </row>
    <row r="22" spans="1:3">
      <c r="A22" s="13" t="s">
        <v>54</v>
      </c>
      <c r="B22" s="43"/>
      <c r="C22" s="44"/>
    </row>
    <row r="23" spans="1:3">
      <c r="A23" s="13" t="s">
        <v>55</v>
      </c>
      <c r="B23" s="40"/>
      <c r="C23" s="40"/>
    </row>
    <row r="24" spans="1:3">
      <c r="A24" s="13" t="s">
        <v>56</v>
      </c>
      <c r="B24" s="40"/>
      <c r="C24" s="40"/>
    </row>
    <row r="25" spans="1:3">
      <c r="A25" s="13" t="s">
        <v>57</v>
      </c>
      <c r="B25" s="40"/>
      <c r="C25" s="40"/>
    </row>
    <row r="26" spans="1:3">
      <c r="A26" s="12" t="s">
        <v>58</v>
      </c>
      <c r="B26" s="40"/>
      <c r="C26" s="40"/>
    </row>
    <row r="27" spans="1:3">
      <c r="A27" s="61" t="s">
        <v>59</v>
      </c>
      <c r="B27" s="61"/>
      <c r="C27" s="61"/>
    </row>
    <row r="28" spans="1:3" ht="14.45" customHeight="1">
      <c r="A28" s="62" t="s">
        <v>60</v>
      </c>
      <c r="B28" s="63"/>
      <c r="C28" s="31"/>
    </row>
    <row r="29" spans="1:3" ht="14.45" customHeight="1">
      <c r="A29" s="64" t="s">
        <v>61</v>
      </c>
      <c r="B29" s="65"/>
      <c r="C29" s="31"/>
    </row>
    <row r="30" spans="1:3" ht="14.45" customHeight="1">
      <c r="A30" s="64" t="s">
        <v>62</v>
      </c>
      <c r="B30" s="65"/>
      <c r="C30" s="32"/>
    </row>
    <row r="31" spans="1:3" ht="14.45" customHeight="1">
      <c r="A31" s="64" t="s">
        <v>63</v>
      </c>
      <c r="B31" s="65"/>
      <c r="C31" s="31"/>
    </row>
    <row r="32" spans="1:3">
      <c r="A32" s="64" t="s">
        <v>64</v>
      </c>
      <c r="B32" s="65"/>
      <c r="C32" s="31"/>
    </row>
    <row r="33" spans="1:3" ht="14.45" customHeight="1">
      <c r="A33" s="64" t="s">
        <v>65</v>
      </c>
      <c r="B33" s="65"/>
      <c r="C33" s="31"/>
    </row>
    <row r="34" spans="1:3" ht="14.45" customHeight="1">
      <c r="A34" s="64" t="s">
        <v>66</v>
      </c>
      <c r="B34" s="65"/>
      <c r="C34" s="33"/>
    </row>
    <row r="35" spans="1:3">
      <c r="A35" s="62" t="s">
        <v>67</v>
      </c>
      <c r="B35" s="63"/>
      <c r="C35" s="34"/>
    </row>
    <row r="36" spans="1:3">
      <c r="A36" s="67" t="s">
        <v>68</v>
      </c>
      <c r="B36" s="67"/>
      <c r="C36" s="67"/>
    </row>
    <row r="37" spans="1:3">
      <c r="A37" s="66" t="s">
        <v>69</v>
      </c>
      <c r="B37" s="66"/>
      <c r="C37" s="11"/>
    </row>
    <row r="38" spans="1:3">
      <c r="A38" s="66" t="s">
        <v>70</v>
      </c>
      <c r="B38" s="66"/>
      <c r="C38" s="11"/>
    </row>
    <row r="39" spans="1:3">
      <c r="A39" s="66" t="s">
        <v>71</v>
      </c>
      <c r="B39" s="66"/>
      <c r="C39" s="11"/>
    </row>
    <row r="40" spans="1:3">
      <c r="A40" s="66" t="s">
        <v>72</v>
      </c>
      <c r="B40" s="66"/>
      <c r="C40" s="11"/>
    </row>
    <row r="41" spans="1:3">
      <c r="A41" s="66" t="s">
        <v>73</v>
      </c>
      <c r="B41" s="66"/>
      <c r="C41" s="11"/>
    </row>
    <row r="42" spans="1:3">
      <c r="A42" s="66" t="s">
        <v>74</v>
      </c>
      <c r="B42" s="66"/>
      <c r="C42" s="11"/>
    </row>
    <row r="43" spans="1:3">
      <c r="A43" s="66" t="s">
        <v>75</v>
      </c>
      <c r="B43" s="66"/>
      <c r="C43" s="11"/>
    </row>
    <row r="44" spans="1:3">
      <c r="A44" s="66" t="s">
        <v>76</v>
      </c>
      <c r="B44" s="66"/>
      <c r="C44" s="11"/>
    </row>
    <row r="45" spans="1:3">
      <c r="A45" s="66" t="s">
        <v>77</v>
      </c>
      <c r="B45" s="66"/>
      <c r="C45" s="11"/>
    </row>
    <row r="46" spans="1:3">
      <c r="A46" s="66" t="s">
        <v>78</v>
      </c>
      <c r="B46" s="66"/>
      <c r="C46" s="11"/>
    </row>
    <row r="47" spans="1:3">
      <c r="A47" s="66" t="s">
        <v>79</v>
      </c>
      <c r="B47" s="66"/>
      <c r="C47" s="11"/>
    </row>
    <row r="48" spans="1:3">
      <c r="A48" s="66" t="s">
        <v>80</v>
      </c>
      <c r="B48" s="66"/>
      <c r="C48" s="11"/>
    </row>
    <row r="49" spans="1:3">
      <c r="A49" s="66" t="s">
        <v>81</v>
      </c>
      <c r="B49" s="66"/>
      <c r="C49" s="11"/>
    </row>
    <row r="50" spans="1:3">
      <c r="A50" s="66" t="s">
        <v>82</v>
      </c>
      <c r="B50" s="66"/>
      <c r="C50" s="11"/>
    </row>
    <row r="51" spans="1:3">
      <c r="A51" s="66" t="s">
        <v>83</v>
      </c>
      <c r="B51" s="66"/>
      <c r="C51" s="11"/>
    </row>
    <row r="52" spans="1:3">
      <c r="A52" s="66" t="s">
        <v>84</v>
      </c>
      <c r="B52" s="66"/>
      <c r="C52" s="11"/>
    </row>
    <row r="53" spans="1: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Hoja2!$D$2:$D$3</xm:f>
          </x14:formula1>
          <xm:sqref>B22:C22</xm:sqref>
        </x14:dataValidation>
        <x14:dataValidation type="list" allowBlank="1" showInputMessage="1" showErrorMessage="1" xr:uid="{00000000-0002-0000-0100-000001000000}">
          <x14:formula1>
            <xm:f>Hoja2!$C$2:$C$4</xm:f>
          </x14:formula1>
          <xm:sqref>B16:C16</xm:sqref>
        </x14:dataValidation>
        <x14:dataValidation type="list" allowBlank="1" showInputMessage="1" showErrorMessage="1" xr:uid="{00000000-0002-0000-0100-000002000000}">
          <x14:formula1>
            <xm:f>Hoja2!$A$2:$A$5</xm:f>
          </x14:formula1>
          <xm:sqref>B12:C12</xm:sqref>
        </x14:dataValidation>
        <x14:dataValidation type="list" allowBlank="1" showInputMessage="1" showErrorMessage="1" xr:uid="{00000000-0002-0000-0100-000003000000}">
          <x14:formula1>
            <xm:f>Hoja2!$E$2:$E$8</xm:f>
          </x14:formula1>
          <xm:sqref>B23:C23</xm:sqref>
        </x14:dataValidation>
        <x14:dataValidation type="list" allowBlank="1" showInputMessage="1" showErrorMessage="1" xr:uid="{00000000-0002-0000-0100-000004000000}">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zoomScaleNormal="100" workbookViewId="0">
      <selection activeCell="B4" sqref="B4"/>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5" t="s">
        <v>85</v>
      </c>
      <c r="B1" s="55"/>
      <c r="C1" s="55"/>
    </row>
    <row r="2" spans="1:6">
      <c r="A2" s="20" t="s">
        <v>41</v>
      </c>
      <c r="B2" s="85" t="s">
        <v>86</v>
      </c>
      <c r="C2" s="86"/>
    </row>
    <row r="3" spans="1:6">
      <c r="A3" s="21" t="s">
        <v>1</v>
      </c>
      <c r="B3" s="87" t="str">
        <f>'GENERALES NOTA 322'!B2:C2</f>
        <v>73001310500220240003700</v>
      </c>
      <c r="C3" s="87"/>
    </row>
    <row r="4" spans="1:6">
      <c r="A4" s="21" t="s">
        <v>3</v>
      </c>
      <c r="B4" s="87" t="str">
        <f>'GENERALES NOTA 322'!B3:C3</f>
        <v>002 LABORAL CIRCUITO IBAGUE</v>
      </c>
      <c r="C4" s="87"/>
    </row>
    <row r="5" spans="1:6">
      <c r="A5" s="21" t="s">
        <v>5</v>
      </c>
      <c r="B5" s="87" t="str">
        <f>'GENERALES NOTA 322'!B4:C4</f>
        <v>COLFONDOS Y OTRO</v>
      </c>
      <c r="C5" s="87"/>
    </row>
    <row r="6" spans="1:6" ht="14.45" customHeight="1">
      <c r="A6" s="21" t="s">
        <v>7</v>
      </c>
      <c r="B6" s="87" t="str">
        <f>'GENERALES NOTA 322'!B5:C5</f>
        <v>LUIS ALFONSO GONZALEZ AVILA. C.C: 14.216.545</v>
      </c>
      <c r="C6" s="87"/>
    </row>
    <row r="7" spans="1:6">
      <c r="A7" s="21" t="s">
        <v>9</v>
      </c>
      <c r="B7" s="87" t="str">
        <f>'GENERALES NOTA 322'!B6:C6</f>
        <v>LLAMADA EN GARANTIA</v>
      </c>
      <c r="C7" s="87"/>
    </row>
    <row r="8" spans="1:6" ht="30">
      <c r="A8" s="21" t="s">
        <v>21</v>
      </c>
      <c r="B8" s="81" t="str">
        <f>'GENERALES NOTA 322'!B15:C15</f>
        <v>NO ES POSIBLE CUANTIFICAR LAS PRETENSIONES DE LA DEMANDA EN ATENCIÓN A LA NATURALEZA DEL PROCESO.</v>
      </c>
      <c r="C8" s="82"/>
    </row>
    <row r="9" spans="1:6">
      <c r="A9" s="88" t="s">
        <v>23</v>
      </c>
      <c r="B9" s="72" t="s">
        <v>24</v>
      </c>
      <c r="C9" s="73"/>
    </row>
    <row r="10" spans="1:6">
      <c r="A10" s="88"/>
      <c r="B10" s="22" t="s">
        <v>25</v>
      </c>
      <c r="C10" s="19">
        <f>'GENERALES NOTA 322'!C17</f>
        <v>0</v>
      </c>
    </row>
    <row r="11" spans="1:6">
      <c r="A11" s="88"/>
      <c r="B11" s="22" t="s">
        <v>26</v>
      </c>
      <c r="C11" s="19">
        <f>'GENERALES NOTA 322'!C18</f>
        <v>0</v>
      </c>
    </row>
    <row r="12" spans="1:6">
      <c r="A12" s="88"/>
      <c r="B12" s="72"/>
      <c r="C12" s="73"/>
    </row>
    <row r="13" spans="1:6">
      <c r="A13" s="88"/>
      <c r="B13" s="22" t="s">
        <v>87</v>
      </c>
      <c r="C13" s="24"/>
    </row>
    <row r="14" spans="1:6">
      <c r="A14" s="88"/>
      <c r="B14" s="22" t="s">
        <v>88</v>
      </c>
      <c r="C14" s="24"/>
      <c r="E14" t="s">
        <v>89</v>
      </c>
      <c r="F14" s="17">
        <v>0.7</v>
      </c>
    </row>
    <row r="15" spans="1:6">
      <c r="A15" s="23" t="s">
        <v>90</v>
      </c>
      <c r="B15" s="85" t="s">
        <v>91</v>
      </c>
      <c r="C15" s="86"/>
    </row>
    <row r="16" spans="1:6" ht="15" customHeight="1">
      <c r="A16" s="21" t="s">
        <v>92</v>
      </c>
      <c r="B16" s="83" t="s">
        <v>93</v>
      </c>
      <c r="C16" s="84"/>
    </row>
    <row r="17" spans="1:3" ht="28.5" customHeight="1">
      <c r="A17" s="14" t="s">
        <v>94</v>
      </c>
      <c r="B17" s="74">
        <f>((C19+C20+C22+C23)-C26)*C25*C27</f>
        <v>0</v>
      </c>
      <c r="C17" s="74"/>
    </row>
    <row r="18" spans="1:3">
      <c r="A18" s="23" t="s">
        <v>95</v>
      </c>
      <c r="B18" s="75" t="s">
        <v>24</v>
      </c>
      <c r="C18" s="76"/>
    </row>
    <row r="19" spans="1:3">
      <c r="A19" s="70"/>
      <c r="B19" s="22" t="s">
        <v>25</v>
      </c>
      <c r="C19" s="19">
        <v>0</v>
      </c>
    </row>
    <row r="20" spans="1:3">
      <c r="A20" s="71"/>
      <c r="B20" s="22" t="s">
        <v>26</v>
      </c>
      <c r="C20" s="19">
        <v>0</v>
      </c>
    </row>
    <row r="21" spans="1:3">
      <c r="A21" s="71"/>
      <c r="B21" s="72" t="s">
        <v>27</v>
      </c>
      <c r="C21" s="73"/>
    </row>
    <row r="22" spans="1:3">
      <c r="A22" s="71"/>
      <c r="B22" s="22" t="s">
        <v>87</v>
      </c>
      <c r="C22" s="19">
        <v>0</v>
      </c>
    </row>
    <row r="23" spans="1:3" ht="45">
      <c r="A23" s="71"/>
      <c r="B23" s="22" t="s">
        <v>96</v>
      </c>
      <c r="C23" s="19">
        <v>0</v>
      </c>
    </row>
    <row r="24" spans="1:3">
      <c r="A24" s="71"/>
      <c r="B24" s="72" t="s">
        <v>97</v>
      </c>
      <c r="C24" s="73"/>
    </row>
    <row r="25" spans="1:3">
      <c r="A25" s="25"/>
      <c r="B25" s="22" t="s">
        <v>98</v>
      </c>
      <c r="C25" s="26">
        <v>0</v>
      </c>
    </row>
    <row r="26" spans="1:3">
      <c r="A26" s="27"/>
      <c r="B26" s="22" t="s">
        <v>45</v>
      </c>
      <c r="C26" s="28">
        <v>0</v>
      </c>
    </row>
    <row r="27" spans="1:3">
      <c r="A27" s="27"/>
      <c r="B27" s="22" t="s">
        <v>99</v>
      </c>
      <c r="C27" s="26">
        <v>0</v>
      </c>
    </row>
    <row r="28" spans="1:3">
      <c r="A28" s="18" t="s">
        <v>100</v>
      </c>
      <c r="B28" s="74">
        <f>IFERROR(B17*(VLOOKUP(B15,Hoja2!$G$1:$H$6,2,0)),16666)</f>
        <v>16666</v>
      </c>
      <c r="C28" s="74"/>
    </row>
    <row r="29" spans="1:3" ht="30.75">
      <c r="A29" s="21" t="s">
        <v>101</v>
      </c>
      <c r="B29" s="77" t="s">
        <v>102</v>
      </c>
      <c r="C29" s="78"/>
    </row>
    <row r="30" spans="1:3" ht="30.75">
      <c r="A30" s="21" t="s">
        <v>103</v>
      </c>
      <c r="B30" s="79" t="s">
        <v>104</v>
      </c>
      <c r="C30" s="80"/>
    </row>
    <row r="31" spans="1:3" ht="18.75">
      <c r="A31" s="29" t="s">
        <v>105</v>
      </c>
      <c r="B31" s="29"/>
      <c r="C31" s="29"/>
    </row>
    <row r="32" spans="1:3">
      <c r="A32" s="30" t="s">
        <v>106</v>
      </c>
      <c r="B32" s="69"/>
      <c r="C32" s="69"/>
    </row>
    <row r="33" spans="1:3">
      <c r="A33" s="30" t="s">
        <v>107</v>
      </c>
      <c r="B33" s="69"/>
      <c r="C33" s="69"/>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00000000-0002-0000-0200-000000000000}">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5" t="s">
        <v>108</v>
      </c>
      <c r="B1" s="55"/>
      <c r="C1" s="55"/>
    </row>
    <row r="2" spans="1:3" ht="17.100000000000001" customHeight="1">
      <c r="A2" s="13" t="s">
        <v>41</v>
      </c>
      <c r="B2" s="56" t="str">
        <f>'[2]AUTOS NOTA 321'!B2:C2</f>
        <v xml:space="preserve">SINIESTRO   LEGIS </v>
      </c>
      <c r="C2" s="57"/>
    </row>
    <row r="3" spans="1:3" ht="15.95" customHeight="1">
      <c r="A3" s="5" t="s">
        <v>1</v>
      </c>
      <c r="B3" s="40" t="str">
        <f>'GENERALES NOTA 322'!B2:C2</f>
        <v>73001310500220240003700</v>
      </c>
      <c r="C3" s="40"/>
    </row>
    <row r="4" spans="1:3">
      <c r="A4" s="5" t="s">
        <v>3</v>
      </c>
      <c r="B4" s="40" t="str">
        <f>'GENERALES NOTA 322'!B3:C3</f>
        <v>002 LABORAL CIRCUITO IBAGUE</v>
      </c>
      <c r="C4" s="40"/>
    </row>
    <row r="5" spans="1:3" ht="29.1" customHeight="1">
      <c r="A5" s="5" t="s">
        <v>5</v>
      </c>
      <c r="B5" s="40" t="str">
        <f>'GENERALES NOTA 322'!B4:C4</f>
        <v>COLFONDOS Y OTRO</v>
      </c>
      <c r="C5" s="40"/>
    </row>
    <row r="6" spans="1:3">
      <c r="A6" s="5" t="s">
        <v>7</v>
      </c>
      <c r="B6" s="40" t="str">
        <f>'GENERALES NOTA 322'!B5:C5</f>
        <v>LUIS ALFONSO GONZALEZ AVILA. C.C: 14.216.545</v>
      </c>
      <c r="C6" s="40"/>
    </row>
    <row r="7" spans="1:3" ht="43.5" customHeight="1">
      <c r="A7" s="5" t="s">
        <v>9</v>
      </c>
      <c r="B7" s="40" t="str">
        <f>'GENERALES NOTA 322'!B6:C6</f>
        <v>LLAMADA EN GARANTIA</v>
      </c>
      <c r="C7" s="40"/>
    </row>
    <row r="8" spans="1:3">
      <c r="A8" s="5" t="s">
        <v>109</v>
      </c>
      <c r="B8" s="40"/>
      <c r="C8" s="40"/>
    </row>
    <row r="9" spans="1:3">
      <c r="A9" s="15" t="s">
        <v>95</v>
      </c>
      <c r="B9" s="89"/>
      <c r="C9" s="89"/>
    </row>
    <row r="10" spans="1:3">
      <c r="A10" s="15" t="s">
        <v>110</v>
      </c>
      <c r="B10" s="40"/>
      <c r="C10" s="40"/>
    </row>
    <row r="11" spans="1:3" ht="30">
      <c r="A11" s="15" t="s">
        <v>111</v>
      </c>
      <c r="B11" s="90"/>
      <c r="C11" s="68"/>
    </row>
    <row r="12" spans="1:3" ht="60">
      <c r="A12" s="5" t="s">
        <v>112</v>
      </c>
      <c r="B12" s="40"/>
      <c r="C12" s="40"/>
    </row>
    <row r="13" spans="1:3" ht="60">
      <c r="A13" s="5" t="s">
        <v>113</v>
      </c>
      <c r="B13" s="40"/>
      <c r="C13" s="40"/>
    </row>
    <row r="14" spans="1:3">
      <c r="A14" s="5" t="s">
        <v>114</v>
      </c>
      <c r="B14" s="11"/>
      <c r="C14" s="11"/>
    </row>
    <row r="15" spans="1:3">
      <c r="A15" s="15" t="s">
        <v>115</v>
      </c>
      <c r="B15" s="40"/>
      <c r="C15" s="40"/>
    </row>
    <row r="16" spans="1:3">
      <c r="A16" s="11" t="s">
        <v>116</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2024-10-10T23:00:26Z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