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PASTO/DIEGO ANDRES LOPEZ/"/>
    </mc:Choice>
  </mc:AlternateContent>
  <xr:revisionPtr revIDLastSave="37" documentId="8_{63A3413D-BFF0-47C8-9E97-77C1895A40E2}" xr6:coauthVersionLast="47" xr6:coauthVersionMax="47" xr10:uidLastSave="{0FD8DA87-AACF-4A62-AFED-DD12F341F31B}"/>
  <bookViews>
    <workbookView xWindow="-110" yWindow="-110" windowWidth="19420" windowHeight="10300" activeTab="1"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8" l="1"/>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4" i="11"/>
  <c r="B2" i="11"/>
  <c r="D34" i="5"/>
  <c r="D35" i="5"/>
  <c r="B8" i="17"/>
  <c r="B7" i="18"/>
  <c r="B6" i="18"/>
  <c r="B5" i="18"/>
  <c r="B4" i="18"/>
  <c r="B3" i="18"/>
  <c r="B7" i="17"/>
  <c r="B6" i="17"/>
  <c r="B5" i="17"/>
  <c r="B4" i="17"/>
  <c r="B3" i="17"/>
  <c r="B17" i="11"/>
  <c r="C11" i="11"/>
  <c r="C10" i="11"/>
  <c r="B7" i="10"/>
  <c r="B7" i="11" s="1"/>
  <c r="B7" i="14"/>
  <c r="B6" i="14"/>
  <c r="B5" i="14"/>
  <c r="B4" i="14"/>
  <c r="B3" i="14"/>
  <c r="B15" i="5"/>
  <c r="B8" i="11" s="1"/>
  <c r="B4" i="10"/>
  <c r="B5" i="10"/>
  <c r="B5" i="11" s="1"/>
  <c r="B6" i="10"/>
  <c r="B6" i="11" s="1"/>
  <c r="B3" i="10"/>
  <c r="B3" i="11" s="1"/>
  <c r="B28" i="11" l="1"/>
  <c r="B9" i="17"/>
</calcChain>
</file>

<file path=xl/sharedStrings.xml><?xml version="1.0" encoding="utf-8"?>
<sst xmlns="http://schemas.openxmlformats.org/spreadsheetml/2006/main" count="290" uniqueCount="196">
  <si>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</si>
  <si>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</si>
  <si>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</si>
  <si>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</si>
  <si>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</si>
  <si>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</si>
  <si>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</si>
  <si>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</si>
  <si>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</si>
  <si>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</si>
  <si>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</si>
  <si>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</si>
  <si>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</si>
  <si>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</si>
  <si>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</si>
  <si>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</si>
  <si>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</si>
  <si>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</si>
  <si>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</si>
  <si>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</si>
  <si>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</si>
  <si>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</si>
  <si>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</si>
  <si>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</si>
  <si>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</si>
  <si>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</si>
  <si>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</si>
  <si>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</si>
  <si>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</si>
  <si>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</si>
  <si>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</si>
  <si>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</si>
  <si>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</si>
  <si>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</si>
  <si>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</si>
  <si>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</si>
  <si>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</si>
  <si>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</si>
  <si>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</si>
  <si>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</si>
  <si>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</si>
  <si>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</si>
  <si>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</si>
  <si>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</si>
  <si>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</si>
  <si>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</si>
  <si>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</si>
  <si>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</si>
  <si>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</si>
  <si>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</si>
  <si>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</si>
  <si>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</si>
  <si>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</si>
  <si>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</si>
  <si>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</si>
  <si>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</si>
  <si>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</si>
  <si>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</si>
  <si>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</si>
  <si>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</si>
  <si>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</si>
  <si>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</si>
  <si>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</si>
  <si>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</si>
  <si>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</si>
  <si>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</si>
  <si>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</si>
  <si>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</si>
  <si>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</si>
  <si>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</si>
  <si>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</si>
  <si>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</si>
  <si>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</si>
  <si>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</si>
  <si>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</si>
  <si>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</si>
  <si>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</si>
  <si>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</si>
  <si>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</si>
  <si>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</si>
  <si>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</si>
  <si>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</si>
  <si>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</si>
  <si>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</si>
  <si>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</si>
  <si>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</si>
  <si>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</si>
  <si>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</si>
  <si>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</si>
  <si>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</si>
  <si>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</si>
  <si>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</si>
  <si>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</si>
  <si>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</si>
  <si>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</si>
  <si>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</si>
  <si>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</si>
  <si>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</si>
  <si>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</si>
  <si>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</si>
  <si>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</si>
  <si>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</si>
  <si>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</si>
  <si>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</si>
  <si>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</si>
  <si>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</si>
  <si>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</si>
  <si>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</si>
  <si>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</si>
  <si>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</si>
  <si>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</si>
  <si>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</si>
  <si>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</si>
  <si>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</si>
  <si>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</si>
  <si>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</si>
  <si>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</si>
  <si>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</si>
  <si>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</si>
  <si>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</si>
  <si>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</si>
  <si>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</si>
  <si>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</si>
  <si>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</si>
  <si>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</si>
  <si>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</si>
  <si>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</si>
  <si>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</si>
  <si>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</si>
  <si>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</si>
  <si>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</si>
  <si>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</si>
  <si>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</si>
  <si>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</si>
  <si>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</si>
  <si>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</si>
  <si>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</si>
  <si>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</si>
  <si>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</si>
  <si>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</si>
  <si>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</si>
  <si>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</si>
  <si>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</si>
  <si>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</si>
  <si>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</si>
  <si>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</si>
  <si>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</si>
  <si>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</si>
  <si>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</si>
  <si>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</si>
  <si>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</si>
  <si>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</si>
  <si>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</si>
  <si>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</si>
  <si>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</si>
  <si>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</si>
  <si>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</si>
  <si>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</si>
  <si>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</si>
  <si>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</si>
  <si>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</si>
  <si>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</si>
  <si>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</si>
  <si>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</si>
  <si>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</si>
  <si>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</si>
  <si>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</si>
  <si>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</si>
  <si>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</si>
  <si>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</si>
  <si>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</si>
  <si>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</si>
  <si>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</si>
  <si>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520013103002-2024-00240-00</t>
  </si>
  <si>
    <t>JUZGADO SEGUNDO CIVIL DEL CIRCUITO DE PASTO</t>
  </si>
  <si>
    <t>ALLIANZ SEGUROS DE VIDA S.A.</t>
  </si>
  <si>
    <t>DIEGO ANDRÉS LÓPEZ Y LÓPEZ GUERRERO - CC: 98.429.932 (TOMADOR/ASEGURADO) Nacido el 21 de mayo de 1977</t>
  </si>
  <si>
    <t>N/A</t>
  </si>
  <si>
    <t>Emisión del dictamen de PCL: 04 de marzo del 2023. 
Fecha estructuración PCL: 13 de septiembre del 2022</t>
  </si>
  <si>
    <t>02 de agosto del 2024</t>
  </si>
  <si>
    <t>26 de agosto del 2024 (Allianz no asistió)</t>
  </si>
  <si>
    <t>INCAPACIDAD, INUTILIZACIÓN O DESMEMBRAMIENTO POR ENFERMEDAD O ACCIDENTE (el que se solicita afectar en la demanda)</t>
  </si>
  <si>
    <t xml:space="preserve">Se indica en la demanda que el señor Diego Andrés López y López Guerrero, adquirió la póliza seguro vida Actuall No. 022962369/0, donde figura como tomador y asegurado y como beneficiarias las señoras Eneida Yisela Celis Benavides y Luisa Maria López Y López Celis. Es póliza cuenta con amparo de “incapacidad, inutilidad o desmembramiento por enfermedad o accidente” con un valor asegurado de $900.000.000.
Se afirma que, en septiembre del 2022, fue diagnosticado con varias enfermedades irreversibles, motivo por el cual la Junta de Calificación de Invalidez de Nariño, lo calificó con una pérdida de capacidad laboral del 69%. Dicho dictamen fue emitido el 04 de marzo del 2023 y la fecha de estructuración de la PCL es del 13 de septiembre del 2022. Entre otras, se tuvo en cuenta las siguientes enfermedades: (i) anemia por deficiencia de hierro secundaria a pérdida de sangre (crónica); (ii) Astigmatismo; (iii) Diabetes mellitus tipo 2; (iv) Hipertensión arterial; (v) Hipotiroidismo; (vi) Insuficiencia renal crónica 3B; (vii) Trastorno depresivo.
El 20 de febrero del 2023 se envió correo electrónico a Allianz, informando que de manera particular se acudiría a la Junta Regional de Calificación de Invalidez de Nariño, para determinar su estado de invalidez y afectar la póliza vida Actuall No. 022962369/0. El 21 de febrero del 2023 la aseguradora acusó recibido, y solicitó el envío del dictamen respectivo. El 27 de marzo del 2023 se envió a Allianz: (i) Historia clínica; (ii) dictamen de pérdida de capacidad laboral; (iii) copia del documento de identidad. La aseguradora acuso recibo de la información, y el 11 de abril del 2023, da respuesta, solicitando la copia de la historia clínica completa, de los exámenes de agudeza visual, conceptos actualizados de psicología, psiquiatría, oftalmología y nefrología, y la escritura pública o sentencia judicial donde se designa el apoyo judicial para el señor Diego Andrés López Y López.
El señor diego Andrés López Y López, a través de su esposa, interpuso acción de tutela, resuelta por el Juzgado 2 Civil del Circuito de Pasto, confirmando el incumplimiento de Allianz respecto de sus deberes de diligencia e información en la ejecución de la póliza; luego que solicitaron documentos que no se vinculan con la obligación que le corresponde. No obstante, el 12 de septiembre del 2023, la aseguradora nuevamente solicitó los mismos documentos al demandante. Asevera el actor que a la fecha no se ha dado respuesta de fondo a la solicitud pues Allianz no ha objetado ni procedido a afectar la póliza, lo cual genera el incumplimiento contractual que se demanda.  
</t>
  </si>
  <si>
    <t>Valor asegurado en el amaparo de "Incapacidad, inutilización o Desmb. por enferm. o accidente"</t>
  </si>
  <si>
    <t>DIEGO ANDRÉS LÓPEZ Y LÓPEZ GUERRERO</t>
  </si>
  <si>
    <t>CC: 98.429.932</t>
  </si>
  <si>
    <t>022962369/0 SEGURO DE VIDA ACTUALL</t>
  </si>
  <si>
    <t>25 de septiembre del 2024</t>
  </si>
  <si>
    <t>01 de noviembre del 2024 (notificación por estados de la admisión de la demanda)</t>
  </si>
  <si>
    <t>03 de diciembre del 2024</t>
  </si>
  <si>
    <t>SINIESTRO  125600161   APL214524</t>
  </si>
  <si>
    <t xml:space="preserve">INCAPACIDAD TOTAL Y PERMANENTE </t>
  </si>
  <si>
    <t>28/10/2021- 28/10/2022</t>
  </si>
  <si>
    <t>• El informe sugiere objeción en razón a que el dictamen aportado por el asegurado fue solicitado por él mismo y no por su EPS o algún fondo de pensiones, no existe concepto de rehabilitación desfavorable, no tiene un historial prolongado de incapacidad continua, no se acogido al tratamiento medico y las patologías de diagnóstico son de corto tiempo de evolución y con evidente rehabilitación favorable; por otro lado, el asegurado registra afiliación al fondo de pensiones Colpensiones</t>
  </si>
  <si>
    <t>• No se evidencia un debido proceso de calificación que cumpla con la normativa vigente teniendo que el asegurado es cotizante principal al sistema de seguridad social en salud y pension</t>
  </si>
  <si>
    <t xml:space="preserve">No se registran pagos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</si>
</sst>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center" vertical="top"/>
    </xf>
    <xf numFmtId="0" fontId="0" fillId="0" borderId="11"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4" fontId="0" fillId="0" borderId="2" xfId="0" applyNumberForma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D35"/>
  <sheetViews>
    <sheetView topLeftCell="A12" zoomScaleNormal="100" workbookViewId="0">
      <selection activeCell="B12" sqref="B12:C14"/>
    </sheetView>
  </sheetViews>
  <sheetFormatPr baseColWidth="10" defaultColWidth="0" defaultRowHeight="14.5" x14ac:dyDescent="0.35"/>
  <cols>
    <col min="1" max="1" width="46.54296875" style="7" customWidth="1"/>
    <col min="2" max="2" width="63.81640625" style="7" customWidth="1"/>
    <col min="3" max="3" width="37.7265625" style="7" customWidth="1"/>
    <col min="4" max="16384" width="11.453125" style="2" hidden="1"/>
  </cols>
  <sheetData>
    <row r="1" spans="1:3" ht="28.5" customHeight="1" x14ac:dyDescent="0.35">
      <c r="A1" s="56" t="s">
        <v>0</v>
      </c>
      <c r="B1" s="56"/>
      <c r="C1" s="56"/>
    </row>
    <row r="2" spans="1:3" x14ac:dyDescent="0.35">
      <c r="A2" s="5" t="s">
        <v>1</v>
      </c>
      <c r="B2" s="59" t="s">
        <v>173</v>
      </c>
      <c r="C2" s="60"/>
    </row>
    <row r="3" spans="1:3" x14ac:dyDescent="0.35">
      <c r="A3" s="5" t="s">
        <v>2</v>
      </c>
      <c r="B3" s="57" t="s">
        <v>174</v>
      </c>
      <c r="C3" s="58"/>
    </row>
    <row r="4" spans="1:3" x14ac:dyDescent="0.35">
      <c r="A4" s="5" t="s">
        <v>3</v>
      </c>
      <c r="B4" s="57" t="s">
        <v>175</v>
      </c>
      <c r="C4" s="58"/>
    </row>
    <row r="5" spans="1:3" ht="21" customHeight="1" x14ac:dyDescent="0.35">
      <c r="A5" s="5" t="s">
        <v>4</v>
      </c>
      <c r="B5" s="57" t="s">
        <v>176</v>
      </c>
      <c r="C5" s="58"/>
    </row>
    <row r="6" spans="1:3" x14ac:dyDescent="0.35">
      <c r="A6" s="5" t="s">
        <v>5</v>
      </c>
      <c r="B6" s="43" t="s">
        <v>147</v>
      </c>
      <c r="C6" s="43"/>
    </row>
    <row r="7" spans="1:3" x14ac:dyDescent="0.35">
      <c r="A7" s="5" t="s">
        <v>7</v>
      </c>
      <c r="B7" s="57" t="s">
        <v>177</v>
      </c>
      <c r="C7" s="58"/>
    </row>
    <row r="8" spans="1:3" ht="42.75" customHeight="1" x14ac:dyDescent="0.35">
      <c r="A8" s="5" t="s">
        <v>8</v>
      </c>
      <c r="B8" s="54" t="s">
        <v>178</v>
      </c>
      <c r="C8" s="55"/>
    </row>
    <row r="9" spans="1:3" x14ac:dyDescent="0.35">
      <c r="A9" s="5" t="s">
        <v>9</v>
      </c>
      <c r="B9" s="54" t="s">
        <v>179</v>
      </c>
      <c r="C9" s="55"/>
    </row>
    <row r="10" spans="1:3" x14ac:dyDescent="0.35">
      <c r="A10" s="5" t="s">
        <v>10</v>
      </c>
      <c r="B10" s="54" t="s">
        <v>180</v>
      </c>
      <c r="C10" s="55"/>
    </row>
    <row r="11" spans="1:3" ht="43.5" customHeight="1" x14ac:dyDescent="0.35">
      <c r="A11" s="5" t="s">
        <v>11</v>
      </c>
      <c r="B11" s="54" t="s">
        <v>181</v>
      </c>
      <c r="C11" s="55"/>
    </row>
    <row r="12" spans="1:3" x14ac:dyDescent="0.35">
      <c r="A12" s="44" t="s">
        <v>12</v>
      </c>
      <c r="B12" s="45" t="s">
        <v>182</v>
      </c>
      <c r="C12" s="43"/>
    </row>
    <row r="13" spans="1:3" ht="30" customHeight="1" x14ac:dyDescent="0.35">
      <c r="A13" s="44"/>
      <c r="B13" s="43"/>
      <c r="C13" s="43"/>
    </row>
    <row r="14" spans="1:3" ht="380.25" customHeight="1" x14ac:dyDescent="0.35">
      <c r="A14" s="44"/>
      <c r="B14" s="43"/>
      <c r="C14" s="43"/>
    </row>
    <row r="15" spans="1:3" ht="29" x14ac:dyDescent="0.35">
      <c r="A15" s="5" t="s">
        <v>13</v>
      </c>
      <c r="B15" s="48">
        <f>SUM(C17,C18,C20,C21,C23)</f>
        <v>900000000</v>
      </c>
      <c r="C15" s="49"/>
    </row>
    <row r="16" spans="1:3" ht="33.75" customHeight="1" x14ac:dyDescent="0.35">
      <c r="A16" s="50" t="s">
        <v>14</v>
      </c>
      <c r="B16" s="51" t="s">
        <v>15</v>
      </c>
      <c r="C16" s="51"/>
    </row>
    <row r="17" spans="1:3" ht="33.75" customHeight="1" x14ac:dyDescent="0.35">
      <c r="A17" s="50"/>
      <c r="B17" s="11" t="s">
        <v>183</v>
      </c>
      <c r="C17" s="6">
        <v>900000000</v>
      </c>
    </row>
    <row r="18" spans="1:3" ht="33.75" customHeight="1" x14ac:dyDescent="0.35">
      <c r="A18" s="50"/>
      <c r="B18" s="11" t="s">
        <v>17</v>
      </c>
      <c r="C18" s="6"/>
    </row>
    <row r="19" spans="1:3" x14ac:dyDescent="0.35">
      <c r="A19" s="50"/>
      <c r="B19" s="52" t="s">
        <v>18</v>
      </c>
      <c r="C19" s="53"/>
    </row>
    <row r="20" spans="1:3" x14ac:dyDescent="0.35">
      <c r="A20" s="50"/>
      <c r="B20" s="11"/>
      <c r="C20" s="6"/>
    </row>
    <row r="21" spans="1:3" x14ac:dyDescent="0.35">
      <c r="A21" s="50"/>
      <c r="B21" s="11"/>
      <c r="C21" s="6"/>
    </row>
    <row r="22" spans="1:3" x14ac:dyDescent="0.35">
      <c r="A22" s="50"/>
      <c r="B22" s="52" t="s">
        <v>19</v>
      </c>
      <c r="C22" s="53"/>
    </row>
    <row r="23" spans="1:3" x14ac:dyDescent="0.35">
      <c r="A23" s="50"/>
      <c r="B23" s="11"/>
      <c r="C23" s="16"/>
    </row>
    <row r="24" spans="1:3" x14ac:dyDescent="0.35">
      <c r="A24" s="5" t="s">
        <v>20</v>
      </c>
      <c r="B24" s="43" t="s">
        <v>184</v>
      </c>
      <c r="C24" s="43"/>
    </row>
    <row r="25" spans="1:3" x14ac:dyDescent="0.35">
      <c r="A25" s="5" t="s">
        <v>21</v>
      </c>
      <c r="B25" s="43" t="s">
        <v>185</v>
      </c>
      <c r="C25" s="43"/>
    </row>
    <row r="26" spans="1:3" ht="29" x14ac:dyDescent="0.35">
      <c r="A26" s="5" t="s">
        <v>22</v>
      </c>
      <c r="B26" s="43" t="s">
        <v>186</v>
      </c>
      <c r="C26" s="43"/>
    </row>
    <row r="27" spans="1:3" x14ac:dyDescent="0.35">
      <c r="A27" s="5" t="s">
        <v>23</v>
      </c>
      <c r="B27" s="46" t="s">
        <v>187</v>
      </c>
      <c r="C27" s="47"/>
    </row>
    <row r="28" spans="1:3" x14ac:dyDescent="0.35">
      <c r="A28" s="5" t="s">
        <v>24</v>
      </c>
      <c r="B28" s="42" t="s">
        <v>188</v>
      </c>
      <c r="C28" s="42"/>
    </row>
    <row r="29" spans="1:3" x14ac:dyDescent="0.35">
      <c r="A29" s="5" t="s">
        <v>25</v>
      </c>
      <c r="B29" s="43" t="s">
        <v>189</v>
      </c>
      <c r="C29" s="43"/>
    </row>
    <row r="34" spans="4:4" x14ac:dyDescent="0.35">
      <c r="D34" s="2" t="str">
        <f t="shared" ref="D34:D35" si="0">UPPER(A34)</f>
        <v/>
      </c>
    </row>
    <row r="35" spans="4:4" x14ac:dyDescent="0.35">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D53"/>
  <sheetViews>
    <sheetView tabSelected="1" topLeftCell="A32" zoomScale="90" zoomScaleNormal="90" workbookViewId="0">
      <selection activeCell="C53" sqref="C53"/>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26" x14ac:dyDescent="0.35">
      <c r="A1" s="71" t="s">
        <v>26</v>
      </c>
      <c r="B1" s="71"/>
      <c r="C1" s="71"/>
    </row>
    <row r="2" spans="1:3" x14ac:dyDescent="0.35">
      <c r="A2" s="13" t="s">
        <v>27</v>
      </c>
      <c r="B2" s="72" t="s">
        <v>190</v>
      </c>
      <c r="C2" s="73"/>
    </row>
    <row r="3" spans="1:3" x14ac:dyDescent="0.35">
      <c r="A3" s="5" t="s">
        <v>28</v>
      </c>
      <c r="B3" s="43" t="str">
        <f>'GENERALES NOTA 322'!B2:C2</f>
        <v>520013103002-2024-00240-00</v>
      </c>
      <c r="C3" s="43"/>
    </row>
    <row r="4" spans="1:3" x14ac:dyDescent="0.35">
      <c r="A4" s="5" t="s">
        <v>29</v>
      </c>
      <c r="B4" s="43" t="str">
        <f>'GENERALES NOTA 322'!B3:C3</f>
        <v>JUZGADO SEGUNDO CIVIL DEL CIRCUITO DE PASTO</v>
      </c>
      <c r="C4" s="43"/>
    </row>
    <row r="5" spans="1:3" x14ac:dyDescent="0.35">
      <c r="A5" s="5" t="s">
        <v>30</v>
      </c>
      <c r="B5" s="43" t="str">
        <f>'GENERALES NOTA 322'!B4:C4</f>
        <v>ALLIANZ SEGUROS DE VIDA S.A.</v>
      </c>
      <c r="C5" s="43"/>
    </row>
    <row r="6" spans="1:3" x14ac:dyDescent="0.35">
      <c r="A6" s="5" t="s">
        <v>31</v>
      </c>
      <c r="B6" s="43" t="str">
        <f>'GENERALES NOTA 322'!B5:C5</f>
        <v>DIEGO ANDRÉS LÓPEZ Y LÓPEZ GUERRERO - CC: 98.429.932 (TOMADOR/ASEGURADO) Nacido el 21 de mayo de 1977</v>
      </c>
      <c r="C6" s="43"/>
    </row>
    <row r="7" spans="1:3" x14ac:dyDescent="0.35">
      <c r="A7" s="5" t="s">
        <v>32</v>
      </c>
      <c r="B7" s="43" t="str">
        <f>'GENERALES NOTA 322'!B6:C6</f>
        <v>DEMANDA DIRECTA</v>
      </c>
      <c r="C7" s="43"/>
    </row>
    <row r="8" spans="1:3" x14ac:dyDescent="0.35">
      <c r="A8" s="13" t="s">
        <v>33</v>
      </c>
      <c r="B8" s="43">
        <v>22962369</v>
      </c>
      <c r="C8" s="43"/>
    </row>
    <row r="9" spans="1:3" x14ac:dyDescent="0.35">
      <c r="A9" s="13" t="s">
        <v>11</v>
      </c>
      <c r="B9" s="43" t="s">
        <v>191</v>
      </c>
      <c r="C9" s="43"/>
    </row>
    <row r="10" spans="1:3" x14ac:dyDescent="0.35">
      <c r="A10" s="13" t="s">
        <v>34</v>
      </c>
      <c r="B10" s="106">
        <v>900000000</v>
      </c>
      <c r="C10" s="75"/>
    </row>
    <row r="11" spans="1:3" x14ac:dyDescent="0.35">
      <c r="A11" s="13" t="s">
        <v>35</v>
      </c>
      <c r="B11" s="74"/>
      <c r="C11" s="73"/>
    </row>
    <row r="12" spans="1:3" x14ac:dyDescent="0.35">
      <c r="A12" s="13" t="s">
        <v>36</v>
      </c>
      <c r="B12" s="57" t="s">
        <v>140</v>
      </c>
      <c r="C12" s="58"/>
    </row>
    <row r="13" spans="1:3" x14ac:dyDescent="0.35">
      <c r="A13" s="13" t="s">
        <v>37</v>
      </c>
      <c r="B13" s="43" t="s">
        <v>192</v>
      </c>
      <c r="C13" s="43"/>
    </row>
    <row r="14" spans="1:3" x14ac:dyDescent="0.35">
      <c r="A14" s="13" t="s">
        <v>38</v>
      </c>
      <c r="B14" s="43" t="s">
        <v>135</v>
      </c>
      <c r="C14" s="43"/>
    </row>
    <row r="15" spans="1:3" x14ac:dyDescent="0.35">
      <c r="A15" s="13" t="s">
        <v>39</v>
      </c>
      <c r="B15" s="43" t="s">
        <v>135</v>
      </c>
      <c r="C15" s="43"/>
    </row>
    <row r="16" spans="1:3" x14ac:dyDescent="0.35">
      <c r="A16" s="69" t="s">
        <v>40</v>
      </c>
      <c r="B16" s="43"/>
      <c r="C16" s="43"/>
    </row>
    <row r="17" spans="1:4" x14ac:dyDescent="0.35">
      <c r="A17" s="70"/>
      <c r="B17" s="9" t="s">
        <v>41</v>
      </c>
      <c r="C17" s="10" t="s">
        <v>42</v>
      </c>
    </row>
    <row r="18" spans="1:4" x14ac:dyDescent="0.35">
      <c r="A18" s="70"/>
      <c r="B18" s="11"/>
      <c r="C18" s="11"/>
    </row>
    <row r="19" spans="1:4" x14ac:dyDescent="0.35">
      <c r="A19" s="70"/>
      <c r="B19" s="11"/>
      <c r="C19" s="11"/>
    </row>
    <row r="20" spans="1:4" x14ac:dyDescent="0.35">
      <c r="A20" s="70"/>
      <c r="B20" s="11"/>
      <c r="C20" s="11"/>
    </row>
    <row r="21" spans="1:4" x14ac:dyDescent="0.35">
      <c r="A21" s="13" t="s">
        <v>43</v>
      </c>
      <c r="B21" s="43"/>
      <c r="C21" s="43"/>
    </row>
    <row r="22" spans="1:4" x14ac:dyDescent="0.35">
      <c r="A22" s="13" t="s">
        <v>44</v>
      </c>
      <c r="B22" s="57"/>
      <c r="C22" s="58"/>
    </row>
    <row r="23" spans="1:4" x14ac:dyDescent="0.35">
      <c r="A23" s="13" t="s">
        <v>45</v>
      </c>
      <c r="B23" s="43" t="s">
        <v>172</v>
      </c>
      <c r="C23" s="43"/>
    </row>
    <row r="24" spans="1:4" x14ac:dyDescent="0.35">
      <c r="A24" s="13" t="s">
        <v>46</v>
      </c>
      <c r="B24" s="43"/>
      <c r="C24" s="43"/>
    </row>
    <row r="25" spans="1:4" x14ac:dyDescent="0.35">
      <c r="A25" s="13" t="s">
        <v>47</v>
      </c>
      <c r="B25" s="43"/>
      <c r="C25" s="43"/>
    </row>
    <row r="26" spans="1:4" x14ac:dyDescent="0.35">
      <c r="A26" s="12" t="s">
        <v>48</v>
      </c>
      <c r="B26" s="43" t="s">
        <v>135</v>
      </c>
      <c r="C26" s="43"/>
    </row>
    <row r="27" spans="1:4" x14ac:dyDescent="0.35">
      <c r="A27" s="68" t="s">
        <v>49</v>
      </c>
      <c r="B27" s="68"/>
      <c r="C27" s="68"/>
    </row>
    <row r="28" spans="1:4" ht="14.5" customHeight="1" x14ac:dyDescent="0.35">
      <c r="A28" s="63" t="s">
        <v>50</v>
      </c>
      <c r="B28" s="64"/>
      <c r="C28" s="29"/>
    </row>
    <row r="29" spans="1:4" ht="14.5" customHeight="1" x14ac:dyDescent="0.35">
      <c r="A29" s="65" t="s">
        <v>51</v>
      </c>
      <c r="B29" s="66"/>
      <c r="C29" s="29" t="s">
        <v>195</v>
      </c>
    </row>
    <row r="30" spans="1:4" ht="14.5" customHeight="1" x14ac:dyDescent="0.35">
      <c r="A30" s="65" t="s">
        <v>193</v>
      </c>
      <c r="B30" s="66"/>
      <c r="C30" s="65" t="s">
        <v>194</v>
      </c>
      <c r="D30" s="66"/>
    </row>
    <row r="31" spans="1:4" ht="14.5" customHeight="1" x14ac:dyDescent="0.35"/>
    <row r="32" spans="1:4" x14ac:dyDescent="0.35">
      <c r="A32" s="65"/>
      <c r="B32" s="66"/>
      <c r="C32" s="29"/>
    </row>
    <row r="33" spans="1:3" ht="14.5" customHeight="1" x14ac:dyDescent="0.35">
      <c r="A33" s="65"/>
      <c r="B33" s="66"/>
      <c r="C33" s="29"/>
    </row>
    <row r="34" spans="1:3" ht="14.5" customHeight="1" x14ac:dyDescent="0.35">
      <c r="A34" s="65" t="s">
        <v>53</v>
      </c>
      <c r="B34" s="66"/>
      <c r="C34" s="30"/>
    </row>
    <row r="35" spans="1:3" x14ac:dyDescent="0.35">
      <c r="A35" s="63" t="s">
        <v>54</v>
      </c>
      <c r="B35" s="64"/>
      <c r="C35" s="31"/>
    </row>
    <row r="36" spans="1:3" x14ac:dyDescent="0.35">
      <c r="A36" s="67" t="s">
        <v>55</v>
      </c>
      <c r="B36" s="67"/>
      <c r="C36" s="67"/>
    </row>
    <row r="37" spans="1:3" x14ac:dyDescent="0.35">
      <c r="A37" s="61" t="s">
        <v>56</v>
      </c>
      <c r="B37" s="61"/>
      <c r="C37" s="11" t="s">
        <v>177</v>
      </c>
    </row>
    <row r="38" spans="1:3" x14ac:dyDescent="0.35">
      <c r="A38" s="61" t="s">
        <v>57</v>
      </c>
      <c r="B38" s="61"/>
      <c r="C38" s="11" t="s">
        <v>177</v>
      </c>
    </row>
    <row r="39" spans="1:3" x14ac:dyDescent="0.35">
      <c r="A39" s="61" t="s">
        <v>58</v>
      </c>
      <c r="B39" s="61"/>
      <c r="C39" s="11" t="s">
        <v>177</v>
      </c>
    </row>
    <row r="40" spans="1:3" x14ac:dyDescent="0.35">
      <c r="A40" s="61" t="s">
        <v>59</v>
      </c>
      <c r="B40" s="61"/>
      <c r="C40" s="11" t="s">
        <v>177</v>
      </c>
    </row>
    <row r="41" spans="1:3" x14ac:dyDescent="0.35">
      <c r="A41" s="61" t="s">
        <v>60</v>
      </c>
      <c r="B41" s="61"/>
      <c r="C41" s="11" t="s">
        <v>177</v>
      </c>
    </row>
    <row r="42" spans="1:3" x14ac:dyDescent="0.35">
      <c r="A42" s="61" t="s">
        <v>61</v>
      </c>
      <c r="B42" s="61"/>
      <c r="C42" s="11" t="s">
        <v>177</v>
      </c>
    </row>
    <row r="43" spans="1:3" x14ac:dyDescent="0.35">
      <c r="A43" s="61" t="s">
        <v>62</v>
      </c>
      <c r="B43" s="61"/>
      <c r="C43" s="11" t="s">
        <v>177</v>
      </c>
    </row>
    <row r="44" spans="1:3" x14ac:dyDescent="0.35">
      <c r="A44" s="61" t="s">
        <v>63</v>
      </c>
      <c r="B44" s="61"/>
      <c r="C44" s="11" t="s">
        <v>177</v>
      </c>
    </row>
    <row r="45" spans="1:3" x14ac:dyDescent="0.35">
      <c r="A45" s="61" t="s">
        <v>64</v>
      </c>
      <c r="B45" s="61"/>
      <c r="C45" s="11" t="s">
        <v>177</v>
      </c>
    </row>
    <row r="46" spans="1:3" x14ac:dyDescent="0.35">
      <c r="A46" s="61" t="s">
        <v>65</v>
      </c>
      <c r="B46" s="61"/>
      <c r="C46" s="11" t="s">
        <v>177</v>
      </c>
    </row>
    <row r="47" spans="1:3" x14ac:dyDescent="0.35">
      <c r="A47" s="61" t="s">
        <v>66</v>
      </c>
      <c r="B47" s="61"/>
      <c r="C47" s="11" t="s">
        <v>177</v>
      </c>
    </row>
    <row r="48" spans="1:3" x14ac:dyDescent="0.35">
      <c r="A48" s="61" t="s">
        <v>67</v>
      </c>
      <c r="B48" s="61"/>
      <c r="C48" s="11" t="s">
        <v>177</v>
      </c>
    </row>
    <row r="49" spans="1:3" x14ac:dyDescent="0.35">
      <c r="A49" s="61" t="s">
        <v>68</v>
      </c>
      <c r="B49" s="61"/>
      <c r="C49" s="11" t="s">
        <v>177</v>
      </c>
    </row>
    <row r="50" spans="1:3" x14ac:dyDescent="0.35">
      <c r="A50" s="61" t="s">
        <v>69</v>
      </c>
      <c r="B50" s="61"/>
      <c r="C50" s="11" t="s">
        <v>177</v>
      </c>
    </row>
    <row r="51" spans="1:3" x14ac:dyDescent="0.35">
      <c r="A51" s="61" t="s">
        <v>70</v>
      </c>
      <c r="B51" s="61"/>
      <c r="C51" s="11" t="s">
        <v>177</v>
      </c>
    </row>
    <row r="52" spans="1:3" x14ac:dyDescent="0.35">
      <c r="A52" s="61" t="s">
        <v>71</v>
      </c>
      <c r="B52" s="61"/>
      <c r="C52" s="11"/>
    </row>
    <row r="53" spans="1:3" x14ac:dyDescent="0.35">
      <c r="A53" s="62"/>
      <c r="B53" s="62"/>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C30:D30"/>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XFC45"/>
  <sheetViews>
    <sheetView zoomScaleNormal="100" workbookViewId="0">
      <selection activeCell="B17" sqref="B17:C17"/>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3" width="11.453125" hidden="1"/>
    <col min="16384" max="16384" width="7" hidden="1" customWidth="1"/>
  </cols>
  <sheetData>
    <row r="1" spans="1:6" ht="26" x14ac:dyDescent="0.35">
      <c r="A1" s="71" t="s">
        <v>72</v>
      </c>
      <c r="B1" s="71"/>
      <c r="C1" s="71"/>
    </row>
    <row r="2" spans="1:6" x14ac:dyDescent="0.35">
      <c r="A2" s="20" t="s">
        <v>27</v>
      </c>
      <c r="B2" s="93" t="str">
        <f>'GENERALES NOTA 321'!B2:C2</f>
        <v>SINIESTRO  125600161   APL214524</v>
      </c>
      <c r="C2" s="94"/>
    </row>
    <row r="3" spans="1:6" x14ac:dyDescent="0.35">
      <c r="A3" s="21" t="s">
        <v>28</v>
      </c>
      <c r="B3" s="78" t="str">
        <f>'GENERALES NOTA 321'!B3:C3</f>
        <v>520013103002-2024-00240-00</v>
      </c>
      <c r="C3" s="78"/>
    </row>
    <row r="4" spans="1:6" x14ac:dyDescent="0.35">
      <c r="A4" s="21" t="s">
        <v>29</v>
      </c>
      <c r="B4" s="78" t="str">
        <f>'GENERALES NOTA 321'!B4:C4</f>
        <v>JUZGADO SEGUNDO CIVIL DEL CIRCUITO DE PASTO</v>
      </c>
      <c r="C4" s="78"/>
    </row>
    <row r="5" spans="1:6" x14ac:dyDescent="0.35">
      <c r="A5" s="21" t="s">
        <v>30</v>
      </c>
      <c r="B5" s="78" t="str">
        <f>'GENERALES NOTA 321'!B5:C5</f>
        <v>ALLIANZ SEGUROS DE VIDA S.A.</v>
      </c>
      <c r="C5" s="78"/>
    </row>
    <row r="6" spans="1:6" ht="14.5" customHeight="1" x14ac:dyDescent="0.35">
      <c r="A6" s="21" t="s">
        <v>31</v>
      </c>
      <c r="B6" s="78" t="str">
        <f>'GENERALES NOTA 321'!B6:C6</f>
        <v>DIEGO ANDRÉS LÓPEZ Y LÓPEZ GUERRERO - CC: 98.429.932 (TOMADOR/ASEGURADO) Nacido el 21 de mayo de 1977</v>
      </c>
      <c r="C6" s="78"/>
    </row>
    <row r="7" spans="1:6" x14ac:dyDescent="0.35">
      <c r="A7" s="21" t="s">
        <v>32</v>
      </c>
      <c r="B7" s="78" t="str">
        <f>'GENERALES NOTA 321'!B7:C7</f>
        <v>DEMANDA DIRECTA</v>
      </c>
      <c r="C7" s="78"/>
    </row>
    <row r="8" spans="1:6" ht="29" x14ac:dyDescent="0.35">
      <c r="A8" s="21" t="s">
        <v>73</v>
      </c>
      <c r="B8" s="89">
        <f>'GENERALES NOTA 322'!B15:C15</f>
        <v>900000000</v>
      </c>
      <c r="C8" s="90"/>
    </row>
    <row r="9" spans="1:6" x14ac:dyDescent="0.35">
      <c r="A9" s="95" t="s">
        <v>74</v>
      </c>
      <c r="B9" s="81" t="s">
        <v>15</v>
      </c>
      <c r="C9" s="82"/>
    </row>
    <row r="10" spans="1:6" x14ac:dyDescent="0.35">
      <c r="A10" s="95"/>
      <c r="B10" s="22" t="s">
        <v>16</v>
      </c>
      <c r="C10" s="19">
        <f>'GENERALES NOTA 322'!C17</f>
        <v>900000000</v>
      </c>
    </row>
    <row r="11" spans="1:6" x14ac:dyDescent="0.35">
      <c r="A11" s="95"/>
      <c r="B11" s="22" t="s">
        <v>17</v>
      </c>
      <c r="C11" s="19">
        <f>'GENERALES NOTA 322'!C18</f>
        <v>0</v>
      </c>
    </row>
    <row r="12" spans="1:6" x14ac:dyDescent="0.35">
      <c r="A12" s="95"/>
      <c r="B12" s="81"/>
      <c r="C12" s="82"/>
    </row>
    <row r="13" spans="1:6" x14ac:dyDescent="0.35">
      <c r="A13" s="95"/>
      <c r="B13" s="22" t="s">
        <v>75</v>
      </c>
      <c r="C13" s="24"/>
    </row>
    <row r="14" spans="1:6" x14ac:dyDescent="0.35">
      <c r="A14" s="95"/>
      <c r="B14" s="22" t="s">
        <v>76</v>
      </c>
      <c r="C14" s="24"/>
      <c r="E14" t="s">
        <v>77</v>
      </c>
      <c r="F14" s="17">
        <v>0.7</v>
      </c>
    </row>
    <row r="15" spans="1:6" x14ac:dyDescent="0.35">
      <c r="A15" s="23" t="s">
        <v>78</v>
      </c>
      <c r="B15" s="93" t="s">
        <v>79</v>
      </c>
      <c r="C15" s="94"/>
    </row>
    <row r="16" spans="1:6" ht="89.25" customHeight="1" x14ac:dyDescent="0.35">
      <c r="A16" s="21" t="s">
        <v>80</v>
      </c>
      <c r="B16" s="91"/>
      <c r="C16" s="92"/>
    </row>
    <row r="17" spans="1:3" ht="28.5" customHeight="1" x14ac:dyDescent="0.35">
      <c r="A17" s="14" t="s">
        <v>81</v>
      </c>
      <c r="B17" s="76">
        <f>((C19+C20+C22+C23)-C26)*C25*C27</f>
        <v>100</v>
      </c>
      <c r="C17" s="76"/>
    </row>
    <row r="18" spans="1:3" x14ac:dyDescent="0.35">
      <c r="A18" s="23" t="s">
        <v>82</v>
      </c>
      <c r="B18" s="83" t="s">
        <v>15</v>
      </c>
      <c r="C18" s="84"/>
    </row>
    <row r="19" spans="1:3" x14ac:dyDescent="0.35">
      <c r="A19" s="79"/>
      <c r="B19" s="22" t="s">
        <v>16</v>
      </c>
      <c r="C19" s="19"/>
    </row>
    <row r="20" spans="1:3" x14ac:dyDescent="0.35">
      <c r="A20" s="80"/>
      <c r="B20" s="22" t="s">
        <v>17</v>
      </c>
      <c r="C20" s="19">
        <v>100</v>
      </c>
    </row>
    <row r="21" spans="1:3" x14ac:dyDescent="0.35">
      <c r="A21" s="80"/>
      <c r="B21" s="81" t="s">
        <v>18</v>
      </c>
      <c r="C21" s="82"/>
    </row>
    <row r="22" spans="1:3" x14ac:dyDescent="0.35">
      <c r="A22" s="80"/>
      <c r="B22" s="22" t="s">
        <v>75</v>
      </c>
      <c r="C22" s="19">
        <v>0</v>
      </c>
    </row>
    <row r="23" spans="1:3" ht="29" x14ac:dyDescent="0.35">
      <c r="A23" s="80"/>
      <c r="B23" s="22" t="s">
        <v>83</v>
      </c>
      <c r="C23" s="19">
        <v>0</v>
      </c>
    </row>
    <row r="24" spans="1:3" x14ac:dyDescent="0.35">
      <c r="A24" s="80"/>
      <c r="B24" s="81" t="s">
        <v>84</v>
      </c>
      <c r="C24" s="82"/>
    </row>
    <row r="25" spans="1:3" x14ac:dyDescent="0.35">
      <c r="A25" s="25"/>
      <c r="B25" s="22" t="s">
        <v>85</v>
      </c>
      <c r="C25" s="26">
        <v>1</v>
      </c>
    </row>
    <row r="26" spans="1:3" x14ac:dyDescent="0.35">
      <c r="A26" s="27"/>
      <c r="B26" s="22" t="s">
        <v>35</v>
      </c>
      <c r="C26" s="28">
        <v>0</v>
      </c>
    </row>
    <row r="27" spans="1:3" x14ac:dyDescent="0.35">
      <c r="A27" s="27"/>
      <c r="B27" s="22" t="s">
        <v>86</v>
      </c>
      <c r="C27" s="26">
        <v>1</v>
      </c>
    </row>
    <row r="28" spans="1:3" x14ac:dyDescent="0.35">
      <c r="A28" s="18" t="s">
        <v>87</v>
      </c>
      <c r="B28" s="76">
        <f>IFERROR(B17*(VLOOKUP(B15,Hoja2!$G$1:$H$6,2,0)),16666)</f>
        <v>16666</v>
      </c>
      <c r="C28" s="76"/>
    </row>
    <row r="29" spans="1:3" ht="103.5" customHeight="1" x14ac:dyDescent="0.35">
      <c r="A29" s="21" t="s">
        <v>88</v>
      </c>
      <c r="B29" s="77"/>
      <c r="C29" s="78"/>
    </row>
    <row r="30" spans="1:3" ht="132" customHeight="1" x14ac:dyDescent="0.35">
      <c r="A30" s="21" t="s">
        <v>89</v>
      </c>
      <c r="B30" s="85"/>
      <c r="C30" s="86"/>
    </row>
    <row r="32" spans="1:3" x14ac:dyDescent="0.35">
      <c r="A32" s="27"/>
      <c r="B32" s="27"/>
      <c r="C32" s="27"/>
    </row>
    <row r="33" spans="1:3" ht="26" x14ac:dyDescent="0.35">
      <c r="A33" s="87" t="s">
        <v>90</v>
      </c>
      <c r="B33" s="87"/>
      <c r="C33" s="87"/>
    </row>
    <row r="34" spans="1:3" x14ac:dyDescent="0.35">
      <c r="A34" s="88" t="s">
        <v>91</v>
      </c>
      <c r="B34" s="88"/>
      <c r="C34" s="88"/>
    </row>
    <row r="35" spans="1:3" x14ac:dyDescent="0.35">
      <c r="A35" s="33" t="s">
        <v>92</v>
      </c>
      <c r="B35" s="33" t="s">
        <v>93</v>
      </c>
      <c r="C35" s="34" t="s">
        <v>94</v>
      </c>
    </row>
    <row r="36" spans="1:3" ht="25" x14ac:dyDescent="0.35">
      <c r="A36" s="35" t="s">
        <v>95</v>
      </c>
      <c r="B36" s="36" t="s">
        <v>96</v>
      </c>
      <c r="C36" s="35" t="s">
        <v>97</v>
      </c>
    </row>
    <row r="37" spans="1:3" ht="50" x14ac:dyDescent="0.35">
      <c r="A37" s="35" t="s">
        <v>98</v>
      </c>
      <c r="B37" s="36" t="s">
        <v>96</v>
      </c>
      <c r="C37" s="35" t="s">
        <v>99</v>
      </c>
    </row>
    <row r="38" spans="1:3" ht="37.5" x14ac:dyDescent="0.35">
      <c r="A38" s="35" t="s">
        <v>100</v>
      </c>
      <c r="B38" s="36" t="s">
        <v>96</v>
      </c>
      <c r="C38" s="35" t="s">
        <v>101</v>
      </c>
    </row>
    <row r="39" spans="1:3" ht="25" x14ac:dyDescent="0.35">
      <c r="A39" s="35" t="s">
        <v>102</v>
      </c>
      <c r="B39" s="36" t="s">
        <v>96</v>
      </c>
      <c r="C39" s="35" t="s">
        <v>103</v>
      </c>
    </row>
    <row r="40" spans="1:3" x14ac:dyDescent="0.35">
      <c r="A40" s="35" t="s">
        <v>104</v>
      </c>
      <c r="B40" s="36" t="s">
        <v>96</v>
      </c>
      <c r="C40" s="37"/>
    </row>
    <row r="41" spans="1:3" ht="25" x14ac:dyDescent="0.35">
      <c r="A41" s="35" t="s">
        <v>105</v>
      </c>
      <c r="B41" s="36" t="s">
        <v>96</v>
      </c>
      <c r="C41" s="35" t="s">
        <v>106</v>
      </c>
    </row>
    <row r="42" spans="1:3" ht="25" x14ac:dyDescent="0.35">
      <c r="A42" s="35" t="s">
        <v>107</v>
      </c>
      <c r="B42" s="36" t="s">
        <v>96</v>
      </c>
      <c r="C42" s="35" t="s">
        <v>108</v>
      </c>
    </row>
    <row r="43" spans="1:3" x14ac:dyDescent="0.35">
      <c r="A43" s="35" t="s">
        <v>109</v>
      </c>
      <c r="B43" s="36" t="s">
        <v>96</v>
      </c>
      <c r="C43" s="37" t="s">
        <v>110</v>
      </c>
    </row>
    <row r="44" spans="1:3" ht="25" x14ac:dyDescent="0.35">
      <c r="A44" s="35" t="s">
        <v>111</v>
      </c>
      <c r="B44" s="36" t="s">
        <v>96</v>
      </c>
      <c r="C44" s="37" t="s">
        <v>112</v>
      </c>
    </row>
    <row r="45" spans="1:3" ht="25" x14ac:dyDescent="0.35">
      <c r="A45" s="35" t="s">
        <v>113</v>
      </c>
      <c r="B45" s="36" t="s">
        <v>96</v>
      </c>
      <c r="C45" s="37" t="s">
        <v>114</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Hoja2!$G$1:$G$7</xm:f>
          </x14:formula1>
          <xm:sqref>B15:C15</xm:sqref>
        </x14:dataValidation>
        <x14:dataValidation type="list" allowBlank="1" showInputMessage="1" showErrorMessage="1" xr:uid="{00000000-0002-0000-0200-000002000000}">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7"/>
  <sheetViews>
    <sheetView topLeftCell="A3" zoomScaleNormal="100" workbookViewId="0">
      <selection activeCell="B8" sqref="B8:C8"/>
    </sheetView>
  </sheetViews>
  <sheetFormatPr baseColWidth="10" defaultColWidth="0" defaultRowHeight="14.5" x14ac:dyDescent="0.35"/>
  <cols>
    <col min="1" max="1" width="62.26953125" customWidth="1"/>
    <col min="2" max="3" width="69.26953125" customWidth="1"/>
    <col min="4" max="16384" width="10.81640625" hidden="1"/>
  </cols>
  <sheetData>
    <row r="1" spans="1:3" ht="26" x14ac:dyDescent="0.35">
      <c r="A1" s="71" t="s">
        <v>115</v>
      </c>
      <c r="B1" s="71"/>
      <c r="C1" s="71"/>
    </row>
    <row r="2" spans="1:3" ht="17.149999999999999" customHeight="1" x14ac:dyDescent="0.35">
      <c r="A2" s="32" t="s">
        <v>27</v>
      </c>
      <c r="B2" s="74" t="str">
        <f>'GENERALES NOTA 321'!B2:C2</f>
        <v>SINIESTRO  125600161   APL214524</v>
      </c>
      <c r="C2" s="73"/>
    </row>
    <row r="3" spans="1:3" ht="16" customHeight="1" x14ac:dyDescent="0.35">
      <c r="A3" s="5" t="s">
        <v>1</v>
      </c>
      <c r="B3" s="43" t="str">
        <f>'GENERALES NOTA 322'!B2:C2</f>
        <v>520013103002-2024-00240-00</v>
      </c>
      <c r="C3" s="43"/>
    </row>
    <row r="4" spans="1:3" x14ac:dyDescent="0.35">
      <c r="A4" s="5" t="s">
        <v>2</v>
      </c>
      <c r="B4" s="43" t="str">
        <f>'GENERALES NOTA 322'!B3:C3</f>
        <v>JUZGADO SEGUNDO CIVIL DEL CIRCUITO DE PASTO</v>
      </c>
      <c r="C4" s="43"/>
    </row>
    <row r="5" spans="1:3" ht="29.15" customHeight="1" x14ac:dyDescent="0.35">
      <c r="A5" s="5" t="s">
        <v>3</v>
      </c>
      <c r="B5" s="43" t="str">
        <f>'GENERALES NOTA 322'!B4:C4</f>
        <v>ALLIANZ SEGUROS DE VIDA S.A.</v>
      </c>
      <c r="C5" s="43"/>
    </row>
    <row r="6" spans="1:3" x14ac:dyDescent="0.35">
      <c r="A6" s="5" t="s">
        <v>4</v>
      </c>
      <c r="B6" s="43" t="str">
        <f>'GENERALES NOTA 322'!B5:C5</f>
        <v>DIEGO ANDRÉS LÓPEZ Y LÓPEZ GUERRERO - CC: 98.429.932 (TOMADOR/ASEGURADO) Nacido el 21 de mayo de 1977</v>
      </c>
      <c r="C6" s="43"/>
    </row>
    <row r="7" spans="1:3" ht="43.5" customHeight="1" x14ac:dyDescent="0.35">
      <c r="A7" s="5" t="s">
        <v>5</v>
      </c>
      <c r="B7" s="43" t="str">
        <f>'GENERALES NOTA 322'!B6:C6</f>
        <v>DEMANDA DIRECTA</v>
      </c>
      <c r="C7" s="43"/>
    </row>
    <row r="8" spans="1:3" x14ac:dyDescent="0.35">
      <c r="A8" s="5" t="s">
        <v>116</v>
      </c>
      <c r="B8" s="43" t="s">
        <v>79</v>
      </c>
      <c r="C8" s="43"/>
    </row>
    <row r="9" spans="1:3" x14ac:dyDescent="0.35">
      <c r="A9" s="15" t="s">
        <v>82</v>
      </c>
      <c r="B9" s="96"/>
      <c r="C9" s="96"/>
    </row>
    <row r="10" spans="1:3" x14ac:dyDescent="0.35">
      <c r="A10" s="15" t="s">
        <v>117</v>
      </c>
      <c r="B10" s="43"/>
      <c r="C10" s="43"/>
    </row>
    <row r="11" spans="1:3" x14ac:dyDescent="0.35">
      <c r="A11" s="15" t="s">
        <v>52</v>
      </c>
      <c r="B11" s="97"/>
      <c r="C11" s="62"/>
    </row>
    <row r="12" spans="1:3" ht="29" x14ac:dyDescent="0.35">
      <c r="A12" s="5" t="s">
        <v>118</v>
      </c>
      <c r="B12" s="43"/>
      <c r="C12" s="43"/>
    </row>
    <row r="13" spans="1:3" ht="29" x14ac:dyDescent="0.35">
      <c r="A13" s="5" t="s">
        <v>119</v>
      </c>
      <c r="B13" s="43"/>
      <c r="C13" s="43"/>
    </row>
    <row r="14" spans="1:3" x14ac:dyDescent="0.35">
      <c r="A14" s="5" t="s">
        <v>120</v>
      </c>
      <c r="B14" s="74"/>
      <c r="C14" s="73"/>
    </row>
    <row r="15" spans="1:3" x14ac:dyDescent="0.35">
      <c r="A15" s="15" t="s">
        <v>121</v>
      </c>
      <c r="B15" s="43"/>
      <c r="C15" s="43"/>
    </row>
    <row r="16" spans="1:3" ht="100.5" customHeight="1" x14ac:dyDescent="0.35">
      <c r="A16" s="11" t="s">
        <v>122</v>
      </c>
      <c r="B16" s="62"/>
      <c r="C16" s="62"/>
    </row>
    <row r="17" ht="36.65" customHeight="1" x14ac:dyDescent="0.35"/>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H24"/>
  <sheetViews>
    <sheetView zoomScaleNormal="100" workbookViewId="0">
      <selection activeCell="C15" sqref="C15"/>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98" t="s">
        <v>123</v>
      </c>
      <c r="B1" s="98"/>
      <c r="C1" s="98"/>
    </row>
    <row r="2" spans="1:3" x14ac:dyDescent="0.35">
      <c r="A2" s="32" t="s">
        <v>27</v>
      </c>
      <c r="B2" s="74" t="str">
        <f>'GENERALES NOTA 321'!B2:C2</f>
        <v>SINIESTRO  125600161   APL214524</v>
      </c>
      <c r="C2" s="73"/>
    </row>
    <row r="3" spans="1:3" ht="23.5" customHeight="1" x14ac:dyDescent="0.35">
      <c r="A3" s="5" t="s">
        <v>28</v>
      </c>
      <c r="B3" s="43" t="str">
        <f>'GENERALES NOTA 322'!B2:C2</f>
        <v>520013103002-2024-00240-00</v>
      </c>
      <c r="C3" s="43"/>
    </row>
    <row r="4" spans="1:3" x14ac:dyDescent="0.35">
      <c r="A4" s="5" t="s">
        <v>29</v>
      </c>
      <c r="B4" s="43" t="str">
        <f>'GENERALES NOTA 322'!B3:C3</f>
        <v>JUZGADO SEGUNDO CIVIL DEL CIRCUITO DE PASTO</v>
      </c>
      <c r="C4" s="43"/>
    </row>
    <row r="5" spans="1:3" x14ac:dyDescent="0.35">
      <c r="A5" s="5" t="s">
        <v>30</v>
      </c>
      <c r="B5" s="43" t="str">
        <f>'GENERALES NOTA 322'!B4:C4</f>
        <v>ALLIANZ SEGUROS DE VIDA S.A.</v>
      </c>
      <c r="C5" s="43"/>
    </row>
    <row r="6" spans="1:3" x14ac:dyDescent="0.35">
      <c r="A6" s="5" t="s">
        <v>31</v>
      </c>
      <c r="B6" s="43" t="str">
        <f>'GENERALES NOTA 322'!B5:C5</f>
        <v>DIEGO ANDRÉS LÓPEZ Y LÓPEZ GUERRERO - CC: 98.429.932 (TOMADOR/ASEGURADO) Nacido el 21 de mayo de 1977</v>
      </c>
      <c r="C6" s="43"/>
    </row>
    <row r="7" spans="1:3" x14ac:dyDescent="0.35">
      <c r="A7" s="5" t="s">
        <v>32</v>
      </c>
      <c r="B7" s="43" t="str">
        <f>'GENERALES NOTA 322'!B6:C6</f>
        <v>DEMANDA DIRECTA</v>
      </c>
      <c r="C7" s="43"/>
    </row>
    <row r="8" spans="1:3" x14ac:dyDescent="0.35">
      <c r="A8" s="5" t="s">
        <v>116</v>
      </c>
      <c r="B8" s="43" t="str">
        <f>'GENERALES NOTA 325'!B8:C8</f>
        <v>REMOTO</v>
      </c>
      <c r="C8" s="43"/>
    </row>
    <row r="9" spans="1:3" x14ac:dyDescent="0.35">
      <c r="A9" s="15" t="s">
        <v>82</v>
      </c>
      <c r="B9" s="99">
        <f>'GENERALES  NOTA 324 -478'!B17:C17</f>
        <v>100</v>
      </c>
      <c r="C9" s="99"/>
    </row>
    <row r="10" spans="1:3" x14ac:dyDescent="0.35">
      <c r="A10" s="5" t="s">
        <v>124</v>
      </c>
      <c r="B10" s="100"/>
      <c r="C10" s="100"/>
    </row>
    <row r="11" spans="1:3" ht="41.15" customHeight="1" x14ac:dyDescent="0.35">
      <c r="A11" s="5" t="s">
        <v>125</v>
      </c>
      <c r="B11" s="43"/>
      <c r="C11" s="43"/>
    </row>
    <row r="12" spans="1:3" ht="18.75" customHeight="1" x14ac:dyDescent="0.35">
      <c r="A12" s="5" t="s">
        <v>126</v>
      </c>
      <c r="B12" s="101"/>
      <c r="C12" s="101"/>
    </row>
    <row r="13" spans="1:3" x14ac:dyDescent="0.35">
      <c r="A13" s="5" t="s">
        <v>127</v>
      </c>
      <c r="B13" s="43"/>
      <c r="C13" s="43"/>
    </row>
    <row r="19" spans="4:8" x14ac:dyDescent="0.35">
      <c r="D19" t="str">
        <f t="shared" ref="D19:H19" si="0">UPPER(D17)</f>
        <v/>
      </c>
      <c r="E19" t="str">
        <f t="shared" si="0"/>
        <v/>
      </c>
      <c r="F19" t="str">
        <f t="shared" si="0"/>
        <v/>
      </c>
      <c r="G19" t="str">
        <f t="shared" si="0"/>
        <v/>
      </c>
      <c r="H19" t="str">
        <f t="shared" si="0"/>
        <v/>
      </c>
    </row>
    <row r="20" spans="4:8" x14ac:dyDescent="0.35">
      <c r="D20" t="str">
        <f t="shared" ref="D20:H20" si="1">UPPER(D18)</f>
        <v/>
      </c>
      <c r="E20" t="str">
        <f t="shared" si="1"/>
        <v/>
      </c>
      <c r="F20" t="str">
        <f t="shared" si="1"/>
        <v/>
      </c>
      <c r="G20" t="str">
        <f t="shared" si="1"/>
        <v/>
      </c>
      <c r="H20" t="str">
        <f t="shared" si="1"/>
        <v/>
      </c>
    </row>
    <row r="21" spans="4:8" x14ac:dyDescent="0.35">
      <c r="D21" t="str">
        <f t="shared" ref="D21:H21" si="2">UPPER(D19)</f>
        <v/>
      </c>
      <c r="E21" t="str">
        <f t="shared" si="2"/>
        <v/>
      </c>
      <c r="F21" t="str">
        <f t="shared" si="2"/>
        <v/>
      </c>
      <c r="G21" t="str">
        <f t="shared" si="2"/>
        <v/>
      </c>
      <c r="H21" t="str">
        <f t="shared" si="2"/>
        <v/>
      </c>
    </row>
    <row r="22" spans="4:8" x14ac:dyDescent="0.35">
      <c r="D22" t="str">
        <f>UPPER(D20)</f>
        <v/>
      </c>
      <c r="E22" t="str">
        <f t="shared" ref="E22:H22" si="3">UPPER(E20)</f>
        <v/>
      </c>
      <c r="F22" t="str">
        <f t="shared" si="3"/>
        <v/>
      </c>
      <c r="G22" t="str">
        <f t="shared" si="3"/>
        <v/>
      </c>
      <c r="H22" t="str">
        <f t="shared" si="3"/>
        <v/>
      </c>
    </row>
    <row r="23" spans="4:8" x14ac:dyDescent="0.35">
      <c r="D23" t="str">
        <f t="shared" ref="D23:H23" si="4">UPPER(D21)</f>
        <v/>
      </c>
      <c r="E23" t="str">
        <f t="shared" si="4"/>
        <v/>
      </c>
      <c r="F23" t="str">
        <f t="shared" si="4"/>
        <v/>
      </c>
      <c r="G23" t="str">
        <f t="shared" si="4"/>
        <v/>
      </c>
      <c r="H23" t="str">
        <f t="shared" si="4"/>
        <v/>
      </c>
    </row>
    <row r="24" spans="4:8" x14ac:dyDescent="0.35">
      <c r="D24" t="str">
        <f t="shared" ref="D24:H24" si="5">UPPER(D22)</f>
        <v/>
      </c>
      <c r="E24" t="str">
        <f t="shared" si="5"/>
        <v/>
      </c>
      <c r="F24" t="str">
        <f t="shared" si="5"/>
        <v/>
      </c>
      <c r="G24" t="str">
        <f t="shared" si="5"/>
        <v/>
      </c>
      <c r="H24" t="str">
        <f t="shared" si="5"/>
        <v/>
      </c>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C28"/>
  <sheetViews>
    <sheetView zoomScaleNormal="100" workbookViewId="0">
      <selection activeCell="B29" sqref="B29"/>
    </sheetView>
  </sheetViews>
  <sheetFormatPr baseColWidth="10" defaultColWidth="0" defaultRowHeight="14.5" x14ac:dyDescent="0.35"/>
  <cols>
    <col min="1" max="1" width="72.81640625" customWidth="1"/>
    <col min="2" max="2" width="39.81640625" customWidth="1"/>
    <col min="3" max="3" width="96.26953125" customWidth="1"/>
    <col min="4" max="16384" width="11.453125" hidden="1"/>
  </cols>
  <sheetData>
    <row r="1" spans="1:3" ht="18.5" x14ac:dyDescent="0.35">
      <c r="A1" s="98" t="s">
        <v>128</v>
      </c>
      <c r="B1" s="98"/>
      <c r="C1" s="98"/>
    </row>
    <row r="2" spans="1:3" ht="14.15" customHeight="1" x14ac:dyDescent="0.35">
      <c r="A2" s="13" t="s">
        <v>27</v>
      </c>
      <c r="B2" s="74" t="str">
        <f>'GENERALES NOTA 321'!B2:C2</f>
        <v>SINIESTRO  125600161   APL214524</v>
      </c>
      <c r="C2" s="73"/>
    </row>
    <row r="3" spans="1:3" x14ac:dyDescent="0.35">
      <c r="A3" s="5" t="s">
        <v>28</v>
      </c>
      <c r="B3" s="43" t="str">
        <f>'GENERALES NOTA 322'!B2:C2</f>
        <v>520013103002-2024-00240-00</v>
      </c>
      <c r="C3" s="43"/>
    </row>
    <row r="4" spans="1:3" x14ac:dyDescent="0.35">
      <c r="A4" s="5" t="s">
        <v>29</v>
      </c>
      <c r="B4" s="43" t="str">
        <f>'GENERALES NOTA 322'!B3:C3</f>
        <v>JUZGADO SEGUNDO CIVIL DEL CIRCUITO DE PASTO</v>
      </c>
      <c r="C4" s="43"/>
    </row>
    <row r="5" spans="1:3" x14ac:dyDescent="0.35">
      <c r="A5" s="5" t="s">
        <v>30</v>
      </c>
      <c r="B5" s="43" t="str">
        <f>'GENERALES NOTA 322'!B4:C4</f>
        <v>ALLIANZ SEGUROS DE VIDA S.A.</v>
      </c>
      <c r="C5" s="43"/>
    </row>
    <row r="6" spans="1:3" x14ac:dyDescent="0.35">
      <c r="A6" s="5" t="s">
        <v>31</v>
      </c>
      <c r="B6" s="43" t="str">
        <f>'GENERALES NOTA 322'!B5:C5</f>
        <v>DIEGO ANDRÉS LÓPEZ Y LÓPEZ GUERRERO - CC: 98.429.932 (TOMADOR/ASEGURADO) Nacido el 21 de mayo de 1977</v>
      </c>
      <c r="C6" s="43"/>
    </row>
    <row r="7" spans="1:3" x14ac:dyDescent="0.35">
      <c r="A7" s="5" t="s">
        <v>32</v>
      </c>
      <c r="B7" s="43" t="str">
        <f>'GENERALES NOTA 322'!B6:C6</f>
        <v>DEMANDA DIRECTA</v>
      </c>
      <c r="C7" s="43"/>
    </row>
    <row r="8" spans="1:3" x14ac:dyDescent="0.35">
      <c r="A8" s="5" t="s">
        <v>129</v>
      </c>
      <c r="B8" s="43" t="str">
        <f>'GENERALES NOTA 325'!B8:C8</f>
        <v>REMOTO</v>
      </c>
      <c r="C8" s="43"/>
    </row>
    <row r="9" spans="1:3" ht="24" customHeight="1" x14ac:dyDescent="0.35">
      <c r="A9" s="5" t="s">
        <v>130</v>
      </c>
      <c r="B9" s="43"/>
      <c r="C9" s="43"/>
    </row>
    <row r="10" spans="1:3" ht="88.5" customHeight="1" x14ac:dyDescent="0.35">
      <c r="A10" s="5" t="s">
        <v>131</v>
      </c>
      <c r="B10" s="43"/>
      <c r="C10" s="43"/>
    </row>
    <row r="11" spans="1:3" ht="43.5" customHeight="1" x14ac:dyDescent="0.35">
      <c r="A11" s="104"/>
      <c r="B11" s="104"/>
      <c r="C11" s="104"/>
    </row>
    <row r="12" spans="1:3" hidden="1" x14ac:dyDescent="0.35">
      <c r="A12" s="105"/>
      <c r="B12" s="105"/>
      <c r="C12" s="105"/>
    </row>
    <row r="13" spans="1:3" ht="18.5" x14ac:dyDescent="0.35">
      <c r="A13" s="98" t="s">
        <v>132</v>
      </c>
      <c r="B13" s="98"/>
      <c r="C13" s="98"/>
    </row>
    <row r="14" spans="1:3" x14ac:dyDescent="0.35">
      <c r="A14" s="23" t="s">
        <v>78</v>
      </c>
      <c r="B14" s="93" t="s">
        <v>79</v>
      </c>
      <c r="C14" s="94"/>
    </row>
    <row r="15" spans="1:3" ht="29" x14ac:dyDescent="0.35">
      <c r="A15" s="21" t="s">
        <v>80</v>
      </c>
      <c r="B15" s="91"/>
      <c r="C15" s="92"/>
    </row>
    <row r="16" spans="1:3" ht="29" x14ac:dyDescent="0.35">
      <c r="A16" s="14" t="s">
        <v>81</v>
      </c>
      <c r="B16" s="76">
        <f>((C18+C19+C21+C22)-C25)*C24*C26</f>
        <v>100000000</v>
      </c>
      <c r="C16" s="76"/>
    </row>
    <row r="17" spans="1:3" x14ac:dyDescent="0.35">
      <c r="A17" s="23" t="s">
        <v>82</v>
      </c>
      <c r="B17" s="83" t="s">
        <v>15</v>
      </c>
      <c r="C17" s="84"/>
    </row>
    <row r="18" spans="1:3" x14ac:dyDescent="0.35">
      <c r="A18" s="79"/>
      <c r="B18" s="22" t="s">
        <v>16</v>
      </c>
      <c r="C18" s="19">
        <v>100000000</v>
      </c>
    </row>
    <row r="19" spans="1:3" x14ac:dyDescent="0.35">
      <c r="A19" s="80"/>
      <c r="B19" s="22" t="s">
        <v>17</v>
      </c>
      <c r="C19" s="19">
        <v>0</v>
      </c>
    </row>
    <row r="20" spans="1:3" x14ac:dyDescent="0.35">
      <c r="A20" s="80"/>
      <c r="B20" s="81" t="s">
        <v>18</v>
      </c>
      <c r="C20" s="82"/>
    </row>
    <row r="21" spans="1:3" x14ac:dyDescent="0.35">
      <c r="A21" s="80"/>
      <c r="B21" s="22" t="s">
        <v>75</v>
      </c>
      <c r="C21" s="19">
        <v>0</v>
      </c>
    </row>
    <row r="22" spans="1:3" ht="29" x14ac:dyDescent="0.35">
      <c r="A22" s="80"/>
      <c r="B22" s="22" t="s">
        <v>83</v>
      </c>
      <c r="C22" s="19">
        <v>0</v>
      </c>
    </row>
    <row r="23" spans="1:3" x14ac:dyDescent="0.35">
      <c r="A23" s="80"/>
      <c r="B23" s="81" t="s">
        <v>84</v>
      </c>
      <c r="C23" s="82"/>
    </row>
    <row r="24" spans="1:3" x14ac:dyDescent="0.35">
      <c r="A24" s="25"/>
      <c r="B24" s="22" t="s">
        <v>85</v>
      </c>
      <c r="C24" s="26">
        <v>1</v>
      </c>
    </row>
    <row r="25" spans="1:3" x14ac:dyDescent="0.35">
      <c r="A25" s="27"/>
      <c r="B25" s="22" t="s">
        <v>35</v>
      </c>
      <c r="C25" s="28">
        <v>0</v>
      </c>
    </row>
    <row r="26" spans="1:3" x14ac:dyDescent="0.35">
      <c r="A26" s="27"/>
      <c r="B26" s="38" t="s">
        <v>86</v>
      </c>
      <c r="C26" s="39">
        <v>1</v>
      </c>
    </row>
    <row r="27" spans="1:3" x14ac:dyDescent="0.35">
      <c r="A27" s="40" t="s">
        <v>87</v>
      </c>
      <c r="B27" s="102">
        <f>IFERROR(B16*(VLOOKUP(B14,Hoja2!$G$1:$H$6,2,0)),16666)</f>
        <v>16666</v>
      </c>
      <c r="C27" s="102"/>
    </row>
    <row r="28" spans="1:3" ht="95.25" customHeight="1" x14ac:dyDescent="0.35">
      <c r="A28" s="41" t="s">
        <v>133</v>
      </c>
      <c r="B28" s="103"/>
      <c r="C28" s="103"/>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00000000-0002-0000-0500-000000000000}">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Hoja2!$N$1:$N$3</xm:f>
          </x14:formula1>
          <xm:sqref>B9:C9</xm:sqref>
        </x14:dataValidation>
        <x14:dataValidation type="list" allowBlank="1" showInputMessage="1" showErrorMessage="1" xr:uid="{00000000-0002-0000-0500-000002000000}">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dimension ref="A1:A2"/>
  <sheetViews>
    <sheetView workbookViewId="0">
      <selection activeCell="B12" sqref="B12:C13"/>
    </sheetView>
  </sheetViews>
  <sheetFormatPr baseColWidth="10" defaultColWidth="11.453125" defaultRowHeight="14.5" x14ac:dyDescent="0.35"/>
  <sheetData>
    <row r="1" spans="1:1" x14ac:dyDescent="0.35">
      <c r="A1" t="s">
        <v>134</v>
      </c>
    </row>
    <row r="2" spans="1:1" x14ac:dyDescent="0.35">
      <c r="A2" t="s">
        <v>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N8"/>
  <sheetViews>
    <sheetView workbookViewId="0">
      <selection activeCell="A27" sqref="A27"/>
    </sheetView>
  </sheetViews>
  <sheetFormatPr baseColWidth="10" defaultColWidth="11.54296875" defaultRowHeight="14.5" x14ac:dyDescent="0.35"/>
  <cols>
    <col min="4" max="4" width="20.1796875" bestFit="1" customWidth="1"/>
    <col min="5" max="5" width="42.81640625" bestFit="1" customWidth="1"/>
    <col min="7" max="7" width="33.26953125" customWidth="1"/>
    <col min="14" max="14" width="20.7265625" customWidth="1"/>
  </cols>
  <sheetData>
    <row r="1" spans="1:14" x14ac:dyDescent="0.35">
      <c r="A1" s="8" t="s">
        <v>36</v>
      </c>
      <c r="B1" t="s">
        <v>135</v>
      </c>
      <c r="C1" s="8" t="s">
        <v>40</v>
      </c>
      <c r="D1" s="8" t="s">
        <v>44</v>
      </c>
      <c r="E1" s="3" t="s">
        <v>45</v>
      </c>
      <c r="F1" s="2" t="s">
        <v>77</v>
      </c>
      <c r="G1" s="2" t="s">
        <v>136</v>
      </c>
      <c r="H1" s="4">
        <v>0.7</v>
      </c>
      <c r="I1" t="s">
        <v>137</v>
      </c>
      <c r="J1" t="s">
        <v>138</v>
      </c>
      <c r="L1" t="s">
        <v>6</v>
      </c>
      <c r="N1" s="2" t="s">
        <v>139</v>
      </c>
    </row>
    <row r="2" spans="1:14" x14ac:dyDescent="0.35">
      <c r="A2" t="s">
        <v>140</v>
      </c>
      <c r="B2" t="s">
        <v>96</v>
      </c>
      <c r="C2" t="s">
        <v>141</v>
      </c>
      <c r="D2" s="2" t="s">
        <v>142</v>
      </c>
      <c r="E2" s="1" t="s">
        <v>143</v>
      </c>
      <c r="F2" s="2" t="s">
        <v>79</v>
      </c>
      <c r="G2" s="2" t="s">
        <v>144</v>
      </c>
      <c r="H2" s="4">
        <v>0.25</v>
      </c>
      <c r="I2" t="s">
        <v>145</v>
      </c>
      <c r="J2" t="s">
        <v>146</v>
      </c>
      <c r="L2" t="s">
        <v>147</v>
      </c>
      <c r="N2" s="2" t="s">
        <v>148</v>
      </c>
    </row>
    <row r="3" spans="1:14" x14ac:dyDescent="0.35">
      <c r="A3" t="s">
        <v>149</v>
      </c>
      <c r="C3" t="s">
        <v>150</v>
      </c>
      <c r="D3" s="2" t="s">
        <v>151</v>
      </c>
      <c r="E3" s="1" t="s">
        <v>152</v>
      </c>
      <c r="F3" s="2" t="s">
        <v>153</v>
      </c>
      <c r="G3" s="2" t="s">
        <v>154</v>
      </c>
      <c r="H3" s="4">
        <v>0.55000000000000004</v>
      </c>
      <c r="I3" t="s">
        <v>155</v>
      </c>
      <c r="J3" t="s">
        <v>156</v>
      </c>
      <c r="N3" s="2" t="s">
        <v>79</v>
      </c>
    </row>
    <row r="4" spans="1:14" x14ac:dyDescent="0.35">
      <c r="A4" t="s">
        <v>157</v>
      </c>
      <c r="C4" t="s">
        <v>158</v>
      </c>
      <c r="E4" s="1" t="s">
        <v>159</v>
      </c>
      <c r="G4" s="2" t="s">
        <v>160</v>
      </c>
      <c r="H4" s="4">
        <v>0.15</v>
      </c>
      <c r="I4" t="s">
        <v>161</v>
      </c>
      <c r="J4" t="s">
        <v>162</v>
      </c>
      <c r="N4" s="2"/>
    </row>
    <row r="5" spans="1:14" x14ac:dyDescent="0.35">
      <c r="A5" t="s">
        <v>163</v>
      </c>
      <c r="E5" s="1" t="s">
        <v>164</v>
      </c>
      <c r="G5" s="2" t="s">
        <v>165</v>
      </c>
      <c r="H5" s="4">
        <v>0.7</v>
      </c>
      <c r="I5" t="s">
        <v>166</v>
      </c>
      <c r="J5" t="s">
        <v>167</v>
      </c>
      <c r="N5" s="2"/>
    </row>
    <row r="6" spans="1:14" x14ac:dyDescent="0.35">
      <c r="E6" s="1" t="s">
        <v>168</v>
      </c>
      <c r="G6" s="2" t="s">
        <v>169</v>
      </c>
      <c r="H6" s="4">
        <v>0.3</v>
      </c>
      <c r="J6" t="s">
        <v>170</v>
      </c>
      <c r="N6" s="2"/>
    </row>
    <row r="7" spans="1:14" x14ac:dyDescent="0.35">
      <c r="E7" s="1" t="s">
        <v>171</v>
      </c>
      <c r="G7" s="2" t="s">
        <v>79</v>
      </c>
      <c r="N7" s="2" t="s">
        <v>79</v>
      </c>
    </row>
    <row r="8" spans="1:14" x14ac:dyDescent="0.35">
      <c r="E8" s="1" t="s">
        <v>172</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2.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053764-0AEE-4C5F-8731-D8855A804D4F}">
  <ds:schemaRefs>
    <ds:schemaRef ds:uri="http://schemas.microsoft.com/office/2006/metadata/properties"/>
    <ds:schemaRef ds:uri="http://schemas.microsoft.com/office/2006/documentManagement/types"/>
    <ds:schemaRef ds:uri="http://purl.org/dc/terms/"/>
    <ds:schemaRef ds:uri="4382931b-6036-484b-ad41-6810b26eb986"/>
    <ds:schemaRef ds:uri="http://purl.org/dc/elements/1.1/"/>
    <ds:schemaRef ds:uri="http://schemas.openxmlformats.org/package/2006/metadata/core-properties"/>
    <ds:schemaRef ds:uri="http://www.w3.org/XML/1998/namespace"/>
    <ds:schemaRef ds:uri="http://purl.org/dc/dcmitype/"/>
    <ds:schemaRef ds:uri="http://schemas.microsoft.com/office/infopath/2007/PartnerControls"/>
    <ds:schemaRef ds:uri="e7d3d6e7-89cb-4750-b948-5e984f176b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Romero Garcia, Angela Maria (ALLIANZ COLOMBIA)</cp:lastModifiedBy>
  <cp:revision/>
  <dcterms:created xsi:type="dcterms:W3CDTF">2020-12-07T14:41:17Z</dcterms:created>
  <dcterms:modified xsi:type="dcterms:W3CDTF">2024-11-28T21:20:28Z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ies>
</file>