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53\Desktop\Andrés Mauricio Peña y Otros\"/>
    </mc:Choice>
  </mc:AlternateContent>
  <xr:revisionPtr revIDLastSave="0" documentId="13_ncr:1_{7571D5FC-5BB4-4CB3-9B33-BCA6CA11F3F6}"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<sst xmlns="http://schemas.openxmlformats.org/spreadsheetml/2006/main" count="234" uniqueCount="180">
  <si>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</si>
  <si>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</si>
  <si>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</si>
  <si>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</si>
  <si>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</si>
  <si>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</si>
  <si>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</si>
  <si>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</si>
  <si>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</si>
  <si>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</si>
  <si>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</si>
  <si>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</si>
  <si>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</si>
  <si>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</si>
  <si>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</si>
  <si>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</si>
  <si>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</si>
  <si>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</si>
  <si>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</si>
  <si>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</si>
  <si>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</si>
  <si>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</si>
  <si>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</si>
  <si>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</si>
  <si>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</si>
  <si>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</si>
  <si>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</si>
  <si>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</si>
  <si>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</si>
  <si>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</si>
  <si>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</si>
  <si>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</si>
  <si>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</si>
  <si>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</si>
  <si>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</si>
  <si>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</si>
  <si>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</si>
  <si>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</si>
  <si>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</si>
  <si>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</si>
  <si>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</si>
  <si>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</si>
  <si>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</si>
  <si>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</si>
  <si>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</si>
  <si>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</si>
  <si>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</si>
  <si>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</si>
  <si>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</si>
  <si>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</si>
  <si>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</si>
  <si>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</si>
  <si>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</si>
  <si>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</si>
  <si>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</si>
  <si>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</si>
  <si>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</si>
  <si>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</si>
  <si>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</si>
  <si>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</si>
  <si>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</si>
  <si>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</si>
  <si>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</si>
  <si>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</si>
  <si>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</si>
  <si>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</si>
  <si>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</si>
  <si>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</si>
  <si>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</si>
  <si>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</si>
  <si>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</si>
  <si>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</si>
  <si>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</si>
  <si>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</si>
  <si>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</si>
  <si>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</si>
  <si>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</si>
  <si>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</si>
  <si>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</si>
  <si>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</si>
  <si>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</si>
  <si>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</si>
  <si>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</si>
  <si>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</si>
  <si>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</si>
  <si>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</si>
  <si>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</si>
  <si>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</si>
  <si>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</si>
  <si>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</si>
  <si>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</si>
  <si>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</si>
  <si>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</si>
  <si>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</si>
  <si>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</si>
  <si>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</si>
  <si>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</si>
  <si>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</si>
  <si>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</si>
  <si>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</si>
  <si>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</si>
  <si>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</si>
  <si>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</si>
  <si>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</si>
  <si>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</si>
  <si>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</si>
  <si>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</si>
  <si>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</si>
  <si>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</si>
  <si>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</si>
  <si>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</si>
  <si>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</si>
  <si>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</si>
  <si>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</si>
  <si>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</si>
  <si>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</si>
  <si>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</si>
  <si>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</si>
  <si>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</si>
  <si>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</si>
  <si>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</si>
  <si>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</si>
  <si>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</si>
  <si>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</si>
  <si>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</si>
  <si>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</si>
  <si>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</si>
  <si>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</si>
  <si>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</si>
  <si>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</si>
  <si>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</si>
  <si>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</si>
  <si>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</si>
  <si>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</si>
  <si>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</si>
  <si>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</si>
  <si>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</si>
  <si>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</si>
  <si>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</si>
  <si>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</si>
  <si>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</si>
  <si>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</si>
  <si>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</si>
  <si>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</si>
  <si>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</si>
  <si>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</si>
  <si>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</si>
  <si>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</si>
  <si>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</si>
  <si>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</si>
  <si>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</si>
  <si>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</si>
  <si>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</si>
  <si>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</si>
  <si>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</si>
  <si>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</si>
  <si>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</si>
  <si>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11001310300520240036100</t>
  </si>
  <si>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</si>
  <si>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</si>
  <si>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</si>
  <si>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</si>
  <si>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</si>
  <si>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</si>
  <si>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</si>
  <si>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</si>
  <si>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</si>
  <si>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</si>
  <si>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</si>
  <si>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</si>
  <si>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</si>
  <si>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</si>
  <si>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</si>
  <si>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15 de octubre de 2024</t>
  </si>
  <si>
    <t>IUA-598</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</si>
  <si>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padeció una incapacidad médica por parte de LA CLINICA SOMA de 313 días y por parte del INSTITUTO NACIONAL DE MEDICINA LEGAL Y CIENCIAS FORENSES, se determinó una incapacidad médico legal provisional de 55 días y unas secuelas medico legales que persisten en la actualidad y deberá soportar el resto de su vida, tal y como lo determino el DR. JOSÉ WILLIAM VARGAS ARENAS (médico especialista en salud ocupacional) quien estableció que el señor ANDRES MAURICIO PEÑA PANIAGUA padece un porcentaje de pérdida de capacidad laboral y ocupacional equivalente al 23,06%.</t>
  </si>
  <si>
    <t>Kelly Johana Fuentes Bedoya</t>
  </si>
  <si>
    <t>27 de septiembre de 2024</t>
  </si>
  <si>
    <t>SINIESTRO  120446818  LEGIS APJ32636</t>
  </si>
  <si>
    <t>Desde las 00:00 horas del 23/05/2022 hasta las 24:00 horas del  22/05/2023.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</si>
</sst>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7" sqref="B7:C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5" t="s">
        <v>0</v>
      </c>
      <c r="B1" s="45"/>
      <c r="C1" s="45"/>
    </row>
    <row r="2" spans="1:3" x14ac:dyDescent="0.25">
      <c r="A2" s="5" t="s">
        <v>1</v>
      </c>
      <c r="B2" s="52" t="s">
        <v>157</v>
      </c>
      <c r="C2" s="53"/>
    </row>
    <row r="3" spans="1:3" x14ac:dyDescent="0.25">
      <c r="A3" s="5" t="s">
        <v>2</v>
      </c>
      <c r="B3" s="48" t="s">
        <v>158</v>
      </c>
      <c r="C3" s="49"/>
    </row>
    <row r="4" spans="1:3" x14ac:dyDescent="0.25">
      <c r="A4" s="5" t="s">
        <v>3</v>
      </c>
      <c r="B4" s="54" t="s">
        <v>159</v>
      </c>
      <c r="C4" s="49"/>
    </row>
    <row r="5" spans="1:3" ht="31.5" customHeight="1" x14ac:dyDescent="0.25">
      <c r="A5" s="5" t="s">
        <v>4</v>
      </c>
      <c r="B5" s="54" t="s">
        <v>161</v>
      </c>
      <c r="C5" s="49"/>
    </row>
    <row r="6" spans="1:3" x14ac:dyDescent="0.25">
      <c r="A6" s="5" t="s">
        <v>5</v>
      </c>
      <c r="B6" s="46" t="s">
        <v>122</v>
      </c>
      <c r="C6" s="46"/>
    </row>
    <row r="7" spans="1:3" x14ac:dyDescent="0.25">
      <c r="A7" s="27" t="s">
        <v>6</v>
      </c>
      <c r="B7" s="48" t="s">
        <v>153</v>
      </c>
      <c r="C7" s="49"/>
    </row>
    <row r="8" spans="1:3" ht="22.9" customHeight="1" x14ac:dyDescent="0.25">
      <c r="A8" s="28" t="s">
        <v>138</v>
      </c>
      <c r="B8" s="46" t="s">
        <v>160</v>
      </c>
      <c r="C8" s="46"/>
    </row>
    <row r="9" spans="1:3" x14ac:dyDescent="0.25">
      <c r="A9" s="28" t="s">
        <v>132</v>
      </c>
      <c r="B9" s="56">
        <v>71291585</v>
      </c>
      <c r="C9" s="46"/>
    </row>
    <row r="10" spans="1:3" x14ac:dyDescent="0.25">
      <c r="A10" s="28" t="s">
        <v>7</v>
      </c>
      <c r="B10" s="47" t="s">
        <v>162</v>
      </c>
      <c r="C10" s="47"/>
    </row>
    <row r="11" spans="1:3" ht="30" customHeight="1" x14ac:dyDescent="0.25">
      <c r="A11" s="29" t="s">
        <v>8</v>
      </c>
      <c r="B11" s="47">
        <v>3233647544</v>
      </c>
      <c r="C11" s="47"/>
    </row>
    <row r="12" spans="1:3" ht="30" customHeight="1" x14ac:dyDescent="0.25">
      <c r="A12" s="5" t="s">
        <v>9</v>
      </c>
      <c r="B12" s="63" t="s">
        <v>163</v>
      </c>
      <c r="C12" s="47"/>
    </row>
    <row r="13" spans="1:3" x14ac:dyDescent="0.25">
      <c r="A13" s="5" t="s">
        <v>10</v>
      </c>
      <c r="B13" s="46" t="s">
        <v>164</v>
      </c>
      <c r="C13" s="46"/>
    </row>
    <row r="14" spans="1:3" x14ac:dyDescent="0.25">
      <c r="A14" s="5" t="s">
        <v>11</v>
      </c>
      <c r="B14" s="57" t="s">
        <v>165</v>
      </c>
      <c r="C14" s="46"/>
    </row>
    <row r="15" spans="1:3" x14ac:dyDescent="0.25">
      <c r="A15" s="5" t="s">
        <v>145</v>
      </c>
      <c r="B15" s="46" t="s">
        <v>166</v>
      </c>
      <c r="C15" s="46"/>
    </row>
    <row r="16" spans="1:3" x14ac:dyDescent="0.25">
      <c r="A16" s="5" t="s">
        <v>12</v>
      </c>
      <c r="B16" s="46" t="s">
        <v>167</v>
      </c>
      <c r="C16" s="46"/>
    </row>
    <row r="17" spans="1:3" ht="15" customHeight="1" x14ac:dyDescent="0.25">
      <c r="A17" s="5" t="s">
        <v>13</v>
      </c>
      <c r="B17" s="47" t="s">
        <v>103</v>
      </c>
      <c r="C17" s="47"/>
    </row>
    <row r="18" spans="1:3" x14ac:dyDescent="0.25">
      <c r="A18" s="5" t="s">
        <v>15</v>
      </c>
      <c r="B18" s="47" t="s">
        <v>168</v>
      </c>
      <c r="C18" s="47"/>
    </row>
    <row r="19" spans="1:3" ht="18.75" customHeight="1" x14ac:dyDescent="0.25">
      <c r="A19" s="5" t="s">
        <v>16</v>
      </c>
      <c r="B19" s="50">
        <v>1300000</v>
      </c>
      <c r="C19" s="51"/>
    </row>
    <row r="20" spans="1:3" x14ac:dyDescent="0.25">
      <c r="A20" s="5" t="s">
        <v>133</v>
      </c>
      <c r="B20" s="46">
        <v>2</v>
      </c>
      <c r="C20" s="46"/>
    </row>
    <row r="21" spans="1:3" ht="17.25" customHeight="1" x14ac:dyDescent="0.25">
      <c r="A21" s="5" t="s">
        <v>17</v>
      </c>
      <c r="B21" s="47" t="s">
        <v>18</v>
      </c>
      <c r="C21" s="47"/>
    </row>
    <row r="22" spans="1:3" x14ac:dyDescent="0.25">
      <c r="A22" s="28" t="s">
        <v>19</v>
      </c>
      <c r="B22" s="61" t="s">
        <v>169</v>
      </c>
      <c r="C22" s="61"/>
    </row>
    <row r="23" spans="1:3" x14ac:dyDescent="0.25">
      <c r="A23" s="28" t="s">
        <v>20</v>
      </c>
      <c r="B23" s="62" t="s">
        <v>170</v>
      </c>
      <c r="C23" s="61"/>
    </row>
    <row r="24" spans="1:3" x14ac:dyDescent="0.25">
      <c r="A24" s="28" t="s">
        <v>21</v>
      </c>
      <c r="B24" s="62" t="s">
        <v>171</v>
      </c>
      <c r="C24" s="61"/>
    </row>
    <row r="25" spans="1:3" x14ac:dyDescent="0.25">
      <c r="A25" s="55" t="s">
        <v>147</v>
      </c>
      <c r="B25" s="61" t="s">
        <v>175</v>
      </c>
      <c r="C25" s="44"/>
    </row>
    <row r="26" spans="1:3" x14ac:dyDescent="0.25">
      <c r="A26" s="55"/>
      <c r="B26" s="44"/>
      <c r="C26" s="44"/>
    </row>
    <row r="27" spans="1:3" ht="100.5" customHeight="1" x14ac:dyDescent="0.25">
      <c r="A27" s="55"/>
      <c r="B27" s="44"/>
      <c r="C27" s="44"/>
    </row>
    <row r="28" spans="1:3" x14ac:dyDescent="0.25">
      <c r="A28" s="28" t="s">
        <v>23</v>
      </c>
      <c r="B28" s="44" t="s">
        <v>176</v>
      </c>
      <c r="C28" s="44"/>
    </row>
    <row r="29" spans="1:3" x14ac:dyDescent="0.25">
      <c r="A29" s="28" t="s">
        <v>24</v>
      </c>
      <c r="B29" s="58">
        <v>1017207189</v>
      </c>
      <c r="C29" s="44"/>
    </row>
    <row r="30" spans="1:3" x14ac:dyDescent="0.25">
      <c r="A30" s="28" t="s">
        <v>25</v>
      </c>
      <c r="B30" s="44" t="s">
        <v>174</v>
      </c>
      <c r="C30" s="44"/>
    </row>
    <row r="31" spans="1:3" x14ac:dyDescent="0.25">
      <c r="A31" s="28" t="s">
        <v>134</v>
      </c>
      <c r="B31" s="44" t="s">
        <v>168</v>
      </c>
      <c r="C31" s="44"/>
    </row>
    <row r="32" spans="1:3" x14ac:dyDescent="0.25">
      <c r="A32" s="28" t="s">
        <v>26</v>
      </c>
      <c r="B32" s="59" t="s">
        <v>172</v>
      </c>
      <c r="C32" s="60"/>
    </row>
    <row r="33" spans="1:3" x14ac:dyDescent="0.25">
      <c r="A33" s="5" t="s">
        <v>27</v>
      </c>
      <c r="B33" s="57" t="s">
        <v>177</v>
      </c>
      <c r="C33" s="57"/>
    </row>
    <row r="34" spans="1:3" ht="45" x14ac:dyDescent="0.25">
      <c r="A34" s="5" t="s">
        <v>135</v>
      </c>
      <c r="B34" s="57" t="s">
        <v>173</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11" sqref="B11:C1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3" t="s">
        <v>28</v>
      </c>
      <c r="B1" s="83"/>
      <c r="C1" s="83"/>
    </row>
    <row r="2" spans="1:3" ht="15.75" customHeight="1" x14ac:dyDescent="0.25">
      <c r="A2" s="20" t="s">
        <v>29</v>
      </c>
      <c r="B2" s="73" t="s">
        <v>178</v>
      </c>
      <c r="C2" s="74"/>
    </row>
    <row r="3" spans="1:3" s="2" customFormat="1" x14ac:dyDescent="0.25">
      <c r="A3" s="5" t="s">
        <v>1</v>
      </c>
      <c r="B3" s="46" t="str">
        <f>'AUTOS  NOTA 322'!B2:C2</f>
        <v>11001310300520240036100</v>
      </c>
      <c r="C3" s="46"/>
    </row>
    <row r="4" spans="1:3" s="2" customFormat="1" x14ac:dyDescent="0.25">
      <c r="A4" s="5" t="s">
        <v>2</v>
      </c>
      <c r="B4" s="46" t="str">
        <f>'AUTOS  NOTA 322'!B3:C3</f>
        <v>Juzgado Quinto Civil del Circuito de Bogotá D.C.</v>
      </c>
      <c r="C4" s="46"/>
    </row>
    <row r="5" spans="1:3" s="2" customFormat="1" x14ac:dyDescent="0.25">
      <c r="A5" s="5" t="s">
        <v>3</v>
      </c>
      <c r="B5" s="46" t="str">
        <f>'AUTOS  NOTA 322'!B4:C4</f>
        <v>1. Kelly Johana Fuentes Bedoya C.C. 1.017.207.189
2. Allianz Seguros S.A.  Nit. 860.026.182-5</v>
      </c>
      <c r="C5" s="46"/>
    </row>
    <row r="6" spans="1:3" s="2" customFormat="1" x14ac:dyDescent="0.25">
      <c r="A6" s="5" t="s">
        <v>4</v>
      </c>
      <c r="B6" s="46" t="str">
        <f>'AUTOS  NOTA 322'!B5:C5</f>
        <v>1. Andrés Mauricio Peña Paniagua (víctima) C.C. 71.291.585
2. Luisa Fernanda Betancourt Cañas (compañera permanente) C.C. 1.128.483.523
3. David Alexander Peña Beancourt (hijo) T.I. 1.131.224.563
4. María Fernanda Peña Betancourt (hija) R.C.N. 1.035.985.007</v>
      </c>
      <c r="C6" s="46"/>
    </row>
    <row r="7" spans="1:3" s="2" customFormat="1" x14ac:dyDescent="0.25">
      <c r="A7" s="5" t="s">
        <v>5</v>
      </c>
      <c r="B7" s="46" t="str">
        <f>'AUTOS  NOTA 322'!B6:C6</f>
        <v>DEMANDA DIRECTA</v>
      </c>
      <c r="C7" s="46"/>
    </row>
    <row r="8" spans="1:3" s="2" customFormat="1" x14ac:dyDescent="0.25">
      <c r="A8" s="31" t="s">
        <v>119</v>
      </c>
      <c r="B8" s="46" t="str">
        <f>'AUTOS  NOTA 322'!B7:C8</f>
        <v>Andrés Mauricio Peña Paniagua</v>
      </c>
      <c r="C8" s="46"/>
    </row>
    <row r="9" spans="1:3" x14ac:dyDescent="0.25">
      <c r="A9" s="20" t="s">
        <v>30</v>
      </c>
      <c r="B9" s="48">
        <v>23096704</v>
      </c>
      <c r="C9" s="49"/>
    </row>
    <row r="10" spans="1:3" x14ac:dyDescent="0.25">
      <c r="A10" s="20" t="s">
        <v>22</v>
      </c>
      <c r="B10" s="48" t="s">
        <v>153</v>
      </c>
      <c r="C10" s="49"/>
    </row>
    <row r="11" spans="1:3" x14ac:dyDescent="0.25">
      <c r="A11" s="20" t="s">
        <v>31</v>
      </c>
      <c r="B11" s="66">
        <v>4000000000</v>
      </c>
      <c r="C11" s="67"/>
    </row>
    <row r="12" spans="1:3" x14ac:dyDescent="0.25">
      <c r="A12" s="20" t="s">
        <v>137</v>
      </c>
      <c r="B12" s="66">
        <v>0</v>
      </c>
      <c r="C12" s="67"/>
    </row>
    <row r="13" spans="1:3" x14ac:dyDescent="0.25">
      <c r="A13" s="20" t="s">
        <v>32</v>
      </c>
      <c r="B13" s="48" t="s">
        <v>94</v>
      </c>
      <c r="C13" s="49"/>
    </row>
    <row r="14" spans="1:3" x14ac:dyDescent="0.25">
      <c r="A14" s="20" t="s">
        <v>33</v>
      </c>
      <c r="B14" s="47" t="s">
        <v>179</v>
      </c>
      <c r="C14" s="46"/>
    </row>
    <row r="15" spans="1:3" x14ac:dyDescent="0.25">
      <c r="A15" s="20" t="s">
        <v>34</v>
      </c>
      <c r="B15" s="46" t="s">
        <v>35</v>
      </c>
      <c r="C15" s="46"/>
    </row>
    <row r="16" spans="1:3" x14ac:dyDescent="0.25">
      <c r="A16" s="20" t="s">
        <v>36</v>
      </c>
      <c r="B16" s="46"/>
      <c r="C16" s="46"/>
    </row>
    <row r="17" spans="1:3" x14ac:dyDescent="0.25">
      <c r="A17" s="70" t="s">
        <v>37</v>
      </c>
      <c r="B17" s="46"/>
      <c r="C17" s="46"/>
    </row>
    <row r="18" spans="1:3" x14ac:dyDescent="0.25">
      <c r="A18" s="71"/>
      <c r="B18" s="10" t="s">
        <v>39</v>
      </c>
      <c r="C18" s="10" t="s">
        <v>40</v>
      </c>
    </row>
    <row r="19" spans="1:3" x14ac:dyDescent="0.25">
      <c r="A19" s="71"/>
      <c r="B19" s="6" t="s">
        <v>144</v>
      </c>
      <c r="C19" s="6"/>
    </row>
    <row r="20" spans="1:3" x14ac:dyDescent="0.25">
      <c r="A20" s="71"/>
      <c r="B20" s="6"/>
      <c r="C20" s="6"/>
    </row>
    <row r="21" spans="1:3" x14ac:dyDescent="0.25">
      <c r="A21" s="72"/>
      <c r="B21" s="6"/>
      <c r="C21" s="6"/>
    </row>
    <row r="22" spans="1:3" x14ac:dyDescent="0.25">
      <c r="A22" s="20" t="s">
        <v>41</v>
      </c>
      <c r="B22" s="46"/>
      <c r="C22" s="46"/>
    </row>
    <row r="23" spans="1:3" x14ac:dyDescent="0.25">
      <c r="A23" s="20" t="s">
        <v>42</v>
      </c>
      <c r="B23" s="73"/>
      <c r="C23" s="74"/>
    </row>
    <row r="24" spans="1:3" x14ac:dyDescent="0.25">
      <c r="A24" s="20" t="s">
        <v>43</v>
      </c>
      <c r="B24" s="46" t="s">
        <v>102</v>
      </c>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5" t="s">
        <v>48</v>
      </c>
      <c r="B28" s="75"/>
      <c r="C28" s="75"/>
    </row>
    <row r="29" spans="1:3" x14ac:dyDescent="0.25">
      <c r="A29" s="68" t="s">
        <v>49</v>
      </c>
      <c r="B29" s="69"/>
      <c r="C29" s="11"/>
    </row>
    <row r="30" spans="1:3" x14ac:dyDescent="0.25">
      <c r="A30" s="68" t="s">
        <v>50</v>
      </c>
      <c r="B30" s="69"/>
      <c r="C30" s="11"/>
    </row>
    <row r="31" spans="1:3" x14ac:dyDescent="0.25">
      <c r="A31" s="68" t="s">
        <v>51</v>
      </c>
      <c r="B31" s="69"/>
      <c r="C31" s="12"/>
    </row>
    <row r="32" spans="1:3" x14ac:dyDescent="0.25">
      <c r="A32" s="68" t="s">
        <v>52</v>
      </c>
      <c r="B32" s="69"/>
      <c r="C32" s="11"/>
    </row>
    <row r="33" spans="1:3" x14ac:dyDescent="0.25">
      <c r="A33" s="68" t="s">
        <v>53</v>
      </c>
      <c r="B33" s="69"/>
      <c r="C33" s="11"/>
    </row>
    <row r="34" spans="1:3" x14ac:dyDescent="0.25">
      <c r="A34" s="68" t="s">
        <v>54</v>
      </c>
      <c r="B34" s="69"/>
      <c r="C34" s="13"/>
    </row>
    <row r="35" spans="1:3" x14ac:dyDescent="0.25">
      <c r="A35" s="64" t="s">
        <v>55</v>
      </c>
      <c r="B35" s="65"/>
      <c r="C35" s="14"/>
    </row>
    <row r="36" spans="1:3" x14ac:dyDescent="0.25">
      <c r="A36" s="64" t="s">
        <v>56</v>
      </c>
      <c r="B36" s="65"/>
      <c r="C36" s="15"/>
    </row>
    <row r="37" spans="1:3" x14ac:dyDescent="0.25">
      <c r="A37" s="76" t="s">
        <v>57</v>
      </c>
      <c r="B37" s="77"/>
      <c r="C37" s="15"/>
    </row>
    <row r="38" spans="1:3" x14ac:dyDescent="0.25">
      <c r="A38" s="78"/>
      <c r="B38" s="79"/>
      <c r="C38" s="15"/>
    </row>
    <row r="39" spans="1:3" x14ac:dyDescent="0.25">
      <c r="A39" s="80"/>
      <c r="B39" s="81"/>
      <c r="C39" s="15"/>
    </row>
    <row r="40" spans="1:3" x14ac:dyDescent="0.25">
      <c r="A40" s="82" t="s">
        <v>58</v>
      </c>
      <c r="B40" s="82"/>
      <c r="C40" s="8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736D9A78-CCAF-435E-BDDE-AE612BA23918}">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3" t="s">
        <v>68</v>
      </c>
      <c r="B1" s="83"/>
      <c r="C1" s="83"/>
    </row>
    <row r="2" spans="1:9" ht="15" customHeight="1" x14ac:dyDescent="0.25">
      <c r="A2" s="35" t="s">
        <v>29</v>
      </c>
      <c r="B2" s="87" t="str">
        <f>'AUTOS NOTA 321'!B2:C2</f>
        <v>SINIESTRO  120446818  LEGIS APJ32636</v>
      </c>
      <c r="C2" s="88"/>
    </row>
    <row r="3" spans="1:9" x14ac:dyDescent="0.25">
      <c r="A3" s="36" t="s">
        <v>1</v>
      </c>
      <c r="B3" s="102" t="str">
        <f>'AUTOS  NOTA 322'!B2:C2</f>
        <v>11001310300520240036100</v>
      </c>
      <c r="C3" s="102"/>
    </row>
    <row r="4" spans="1:9" x14ac:dyDescent="0.25">
      <c r="A4" s="36" t="s">
        <v>2</v>
      </c>
      <c r="B4" s="102" t="str">
        <f>'AUTOS  NOTA 322'!B3:C3</f>
        <v>Juzgado Quinto Civil del Circuito de Bogotá D.C.</v>
      </c>
      <c r="C4" s="102"/>
    </row>
    <row r="5" spans="1:9" x14ac:dyDescent="0.25">
      <c r="A5" s="36" t="s">
        <v>3</v>
      </c>
      <c r="B5" s="102" t="str">
        <f>'AUTOS  NOTA 322'!B4:C4</f>
        <v>1. Kelly Johana Fuentes Bedoya C.C. 1.017.207.189
2. Allianz Seguros S.A.  Nit. 860.026.182-5</v>
      </c>
      <c r="C5" s="102"/>
    </row>
    <row r="6" spans="1:9" ht="15" customHeight="1" x14ac:dyDescent="0.25">
      <c r="A6" s="36" t="s">
        <v>4</v>
      </c>
      <c r="B6" s="102" t="str">
        <f>'AUTOS  NOTA 322'!B5:C5</f>
        <v>1. Andrés Mauricio Peña Paniagua (víctima) C.C. 71.291.585
2. Luisa Fernanda Betancourt Cañas (compañera permanente) C.C. 1.128.483.523
3. David Alexander Peña Beancourt (hijo) T.I. 1.131.224.563
4. María Fernanda Peña Betancourt (hija) R.C.N. 1.035.985.007</v>
      </c>
      <c r="C6" s="102"/>
    </row>
    <row r="7" spans="1:9" x14ac:dyDescent="0.25">
      <c r="A7" s="36" t="s">
        <v>5</v>
      </c>
      <c r="B7" s="102" t="str">
        <f>'AUTOS  NOTA 322'!B6:C6</f>
        <v>DEMANDA DIRECTA</v>
      </c>
      <c r="C7" s="102"/>
    </row>
    <row r="8" spans="1:9" x14ac:dyDescent="0.25">
      <c r="A8" s="38" t="s">
        <v>119</v>
      </c>
      <c r="B8" s="102" t="str">
        <f>'AUTOS  NOTA 322'!B7:C8</f>
        <v>Andrés Mauricio Peña Paniagua</v>
      </c>
      <c r="C8" s="102"/>
    </row>
    <row r="9" spans="1:9" ht="30" x14ac:dyDescent="0.25">
      <c r="A9" s="36" t="s">
        <v>69</v>
      </c>
      <c r="B9" s="100">
        <f>SUM(C11,C12,C14,C15,C17)</f>
        <v>0</v>
      </c>
      <c r="C9" s="101"/>
    </row>
    <row r="10" spans="1:9" x14ac:dyDescent="0.25">
      <c r="A10" s="103" t="s">
        <v>70</v>
      </c>
      <c r="B10" s="92" t="s">
        <v>71</v>
      </c>
      <c r="C10" s="93"/>
    </row>
    <row r="11" spans="1:9" x14ac:dyDescent="0.25">
      <c r="A11" s="103"/>
      <c r="B11" s="37" t="s">
        <v>72</v>
      </c>
      <c r="C11" s="32"/>
    </row>
    <row r="12" spans="1:9" x14ac:dyDescent="0.25">
      <c r="A12" s="103"/>
      <c r="B12" s="37" t="s">
        <v>73</v>
      </c>
      <c r="C12" s="32"/>
    </row>
    <row r="13" spans="1:9" x14ac:dyDescent="0.25">
      <c r="A13" s="103"/>
      <c r="B13" s="92"/>
      <c r="C13" s="93"/>
    </row>
    <row r="14" spans="1:9" x14ac:dyDescent="0.25">
      <c r="A14" s="103"/>
      <c r="B14" s="37" t="s">
        <v>116</v>
      </c>
      <c r="C14" s="40"/>
    </row>
    <row r="15" spans="1:9" x14ac:dyDescent="0.25">
      <c r="A15" s="103"/>
      <c r="B15" s="37" t="s">
        <v>117</v>
      </c>
      <c r="C15" s="40"/>
      <c r="E15" t="s">
        <v>75</v>
      </c>
      <c r="F15" s="22">
        <v>0.7</v>
      </c>
    </row>
    <row r="16" spans="1:9" x14ac:dyDescent="0.25">
      <c r="A16" s="103"/>
      <c r="B16" s="92" t="s">
        <v>76</v>
      </c>
      <c r="C16" s="93"/>
      <c r="E16" t="s">
        <v>77</v>
      </c>
      <c r="F16" s="23">
        <v>0.3</v>
      </c>
      <c r="I16" s="25"/>
    </row>
    <row r="17" spans="1:9" x14ac:dyDescent="0.25">
      <c r="A17" s="103"/>
      <c r="B17" s="37"/>
      <c r="C17" s="41"/>
      <c r="F17" s="26"/>
      <c r="I17" s="25"/>
    </row>
    <row r="18" spans="1:9" ht="23.25" customHeight="1" x14ac:dyDescent="0.25">
      <c r="A18" s="39" t="s">
        <v>78</v>
      </c>
      <c r="B18" s="87" t="s">
        <v>75</v>
      </c>
      <c r="C18" s="88"/>
    </row>
    <row r="19" spans="1:9" ht="60" x14ac:dyDescent="0.25">
      <c r="A19" s="36" t="s">
        <v>80</v>
      </c>
      <c r="B19" s="94"/>
      <c r="C19" s="95"/>
    </row>
    <row r="20" spans="1:9" ht="15" customHeight="1" x14ac:dyDescent="0.25">
      <c r="A20" s="21" t="s">
        <v>81</v>
      </c>
      <c r="B20" s="89">
        <f>((C22+C23+C25+C26+C30+C28+C32+C34+C29+C33)-C37)*C36*C38</f>
        <v>0</v>
      </c>
      <c r="C20" s="89"/>
    </row>
    <row r="21" spans="1:9" x14ac:dyDescent="0.25">
      <c r="A21" s="7" t="s">
        <v>82</v>
      </c>
      <c r="B21" s="96" t="s">
        <v>71</v>
      </c>
      <c r="C21" s="97"/>
    </row>
    <row r="22" spans="1:9" x14ac:dyDescent="0.25">
      <c r="A22" s="98"/>
      <c r="B22" s="37" t="s">
        <v>72</v>
      </c>
      <c r="C22" s="32">
        <v>0</v>
      </c>
    </row>
    <row r="23" spans="1:9" x14ac:dyDescent="0.25">
      <c r="A23" s="99"/>
      <c r="B23" s="37" t="s">
        <v>73</v>
      </c>
      <c r="C23" s="32">
        <v>0</v>
      </c>
    </row>
    <row r="24" spans="1:9" x14ac:dyDescent="0.25">
      <c r="A24" s="99"/>
      <c r="B24" s="92" t="s">
        <v>74</v>
      </c>
      <c r="C24" s="93"/>
    </row>
    <row r="25" spans="1:9" x14ac:dyDescent="0.25">
      <c r="A25" s="99"/>
      <c r="B25" s="37" t="s">
        <v>116</v>
      </c>
      <c r="C25" s="32">
        <v>0</v>
      </c>
    </row>
    <row r="26" spans="1:9" ht="28.9" customHeight="1" x14ac:dyDescent="0.25">
      <c r="A26" s="99"/>
      <c r="B26" s="37" t="s">
        <v>118</v>
      </c>
      <c r="C26" s="32">
        <v>0</v>
      </c>
    </row>
    <row r="27" spans="1:9" x14ac:dyDescent="0.25">
      <c r="A27" s="99"/>
      <c r="B27" s="92" t="s">
        <v>148</v>
      </c>
      <c r="C27" s="93"/>
    </row>
    <row r="28" spans="1:9" x14ac:dyDescent="0.25">
      <c r="A28" s="99"/>
      <c r="B28" s="37" t="s">
        <v>156</v>
      </c>
      <c r="C28" s="32">
        <v>0</v>
      </c>
    </row>
    <row r="29" spans="1:9" x14ac:dyDescent="0.25">
      <c r="A29" s="99"/>
      <c r="B29" s="37" t="s">
        <v>72</v>
      </c>
      <c r="C29" s="32">
        <v>0</v>
      </c>
    </row>
    <row r="30" spans="1:9" x14ac:dyDescent="0.25">
      <c r="A30" s="99"/>
      <c r="B30" s="37" t="s">
        <v>73</v>
      </c>
      <c r="C30" s="32">
        <v>0</v>
      </c>
    </row>
    <row r="31" spans="1:9" x14ac:dyDescent="0.25">
      <c r="A31" s="99"/>
      <c r="B31" s="92" t="s">
        <v>149</v>
      </c>
      <c r="C31" s="93"/>
    </row>
    <row r="32" spans="1:9" x14ac:dyDescent="0.25">
      <c r="A32" s="99"/>
      <c r="B32" s="37"/>
      <c r="C32" s="32"/>
    </row>
    <row r="33" spans="1:3" x14ac:dyDescent="0.25">
      <c r="A33" s="99"/>
      <c r="B33" s="37" t="s">
        <v>72</v>
      </c>
      <c r="C33" s="32">
        <v>0</v>
      </c>
    </row>
    <row r="34" spans="1:3" x14ac:dyDescent="0.25">
      <c r="A34" s="99"/>
      <c r="B34" s="37" t="s">
        <v>73</v>
      </c>
      <c r="C34" s="32">
        <v>0</v>
      </c>
    </row>
    <row r="35" spans="1:3" x14ac:dyDescent="0.25">
      <c r="A35" s="99"/>
      <c r="B35" s="92" t="s">
        <v>136</v>
      </c>
      <c r="C35" s="93"/>
    </row>
    <row r="36" spans="1:3" x14ac:dyDescent="0.25">
      <c r="A36" s="99"/>
      <c r="B36" s="37" t="s">
        <v>152</v>
      </c>
      <c r="C36" s="33">
        <v>1</v>
      </c>
    </row>
    <row r="37" spans="1:3" x14ac:dyDescent="0.25">
      <c r="A37" s="99"/>
      <c r="B37" s="37" t="s">
        <v>137</v>
      </c>
      <c r="C37" s="34">
        <v>0</v>
      </c>
    </row>
    <row r="38" spans="1:3" x14ac:dyDescent="0.25">
      <c r="A38" s="99"/>
      <c r="B38" s="37" t="s">
        <v>155</v>
      </c>
      <c r="C38" s="33">
        <v>1</v>
      </c>
    </row>
    <row r="39" spans="1:3" x14ac:dyDescent="0.25">
      <c r="A39" s="24" t="s">
        <v>83</v>
      </c>
      <c r="B39" s="89">
        <f>IFERROR(B20*(VLOOKUP(B18,E15:F17,2,0)),16666)</f>
        <v>0</v>
      </c>
      <c r="C39" s="89"/>
    </row>
    <row r="40" spans="1:3" ht="93" customHeight="1" x14ac:dyDescent="0.25">
      <c r="A40" s="36" t="s">
        <v>150</v>
      </c>
      <c r="B40" s="90"/>
      <c r="C40" s="91"/>
    </row>
    <row r="41" spans="1:3" ht="211.5" customHeight="1" x14ac:dyDescent="0.25">
      <c r="A41" s="36" t="s">
        <v>84</v>
      </c>
      <c r="B41" s="85"/>
      <c r="C41" s="86"/>
    </row>
    <row r="42" spans="1:3" ht="25.9" customHeight="1" x14ac:dyDescent="0.25">
      <c r="A42" s="43" t="s">
        <v>141</v>
      </c>
      <c r="B42" s="43"/>
      <c r="C42" s="43"/>
    </row>
    <row r="43" spans="1:3" x14ac:dyDescent="0.25">
      <c r="A43" s="42" t="s">
        <v>142</v>
      </c>
      <c r="B43" s="84"/>
      <c r="C43" s="84"/>
    </row>
    <row r="44" spans="1:3" ht="40.9" customHeight="1" x14ac:dyDescent="0.25">
      <c r="A44" s="42" t="s">
        <v>140</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3" t="s">
        <v>85</v>
      </c>
      <c r="B1" s="83"/>
      <c r="C1" s="83"/>
    </row>
    <row r="2" spans="1:3" x14ac:dyDescent="0.25">
      <c r="A2" s="20" t="s">
        <v>29</v>
      </c>
      <c r="B2" s="73" t="str">
        <f>'AUTOS NOTA 324'!B2:C2</f>
        <v>SINIESTRO  120446818  LEGIS APJ32636</v>
      </c>
      <c r="C2" s="74"/>
    </row>
    <row r="3" spans="1:3" x14ac:dyDescent="0.25">
      <c r="A3" s="5" t="s">
        <v>1</v>
      </c>
      <c r="B3" s="46" t="str">
        <f>'AUTOS  NOTA 322'!B2:C2</f>
        <v>11001310300520240036100</v>
      </c>
      <c r="C3" s="46"/>
    </row>
    <row r="4" spans="1:3" x14ac:dyDescent="0.25">
      <c r="A4" s="5" t="s">
        <v>2</v>
      </c>
      <c r="B4" s="46" t="str">
        <f>'AUTOS  NOTA 322'!B3:C3</f>
        <v>Juzgado Quinto Civil del Circuito de Bogotá D.C.</v>
      </c>
      <c r="C4" s="46"/>
    </row>
    <row r="5" spans="1:3" x14ac:dyDescent="0.25">
      <c r="A5" s="5" t="s">
        <v>3</v>
      </c>
      <c r="B5" s="46" t="str">
        <f>'AUTOS  NOTA 322'!B4:C4</f>
        <v>1. Kelly Johana Fuentes Bedoya C.C. 1.017.207.189
2. Allianz Seguros S.A.  Nit. 860.026.182-5</v>
      </c>
      <c r="C5" s="46"/>
    </row>
    <row r="6" spans="1:3" ht="15" customHeight="1" x14ac:dyDescent="0.25">
      <c r="A6" s="5" t="s">
        <v>4</v>
      </c>
      <c r="B6" s="46" t="str">
        <f>'AUTOS  NOTA 322'!B5:C5</f>
        <v>1. Andrés Mauricio Peña Paniagua (víctima) C.C. 71.291.585
2. Luisa Fernanda Betancourt Cañas (compañera permanente) C.C. 1.128.483.523
3. David Alexander Peña Beancourt (hijo) T.I. 1.131.224.563
4. María Fernanda Peña Betancourt (hija) R.C.N. 1.035.985.007</v>
      </c>
      <c r="C6" s="46"/>
    </row>
    <row r="7" spans="1:3" ht="15" customHeight="1" x14ac:dyDescent="0.25">
      <c r="A7" s="5" t="s">
        <v>5</v>
      </c>
      <c r="B7" s="46" t="str">
        <f>'AUTOS  NOTA 322'!B6:C6</f>
        <v>DEMANDA DIRECTA</v>
      </c>
      <c r="C7" s="46"/>
    </row>
    <row r="8" spans="1:3" ht="15" customHeight="1" x14ac:dyDescent="0.25">
      <c r="A8" s="31" t="s">
        <v>119</v>
      </c>
      <c r="B8" s="46" t="str">
        <f>'AUTOS  NOTA 322'!B7:C8</f>
        <v>Andrés Mauricio Peña Paniagua</v>
      </c>
      <c r="C8" s="46"/>
    </row>
    <row r="9" spans="1:3" ht="19.149999999999999" customHeight="1" x14ac:dyDescent="0.25">
      <c r="A9" s="5" t="s">
        <v>120</v>
      </c>
      <c r="B9" s="46"/>
      <c r="C9" s="46"/>
    </row>
    <row r="10" spans="1:3" x14ac:dyDescent="0.25">
      <c r="A10" s="7" t="s">
        <v>82</v>
      </c>
      <c r="B10" s="106">
        <f>'AUTOS NOTA 324'!B20:C20</f>
        <v>0</v>
      </c>
      <c r="C10" s="106"/>
    </row>
    <row r="11" spans="1:3" x14ac:dyDescent="0.25">
      <c r="A11" s="7" t="s">
        <v>139</v>
      </c>
      <c r="B11" s="107">
        <f>'AUTOS NOTA 324'!B39:C39</f>
        <v>0</v>
      </c>
      <c r="C11" s="46"/>
    </row>
    <row r="12" spans="1:3" ht="30" x14ac:dyDescent="0.25">
      <c r="A12" s="7" t="s">
        <v>86</v>
      </c>
      <c r="B12" s="104"/>
      <c r="C12" s="105"/>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2024-10-02T23:50:49Z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