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d.docs.live.net/35dcfe38432bf625/Escritorio/GHA/CONTESTACIONES DEMANDA/ACCIDENTES DE TRANSITO/"/>
    </mc:Choice>
  </mc:AlternateContent>
  <xr:revisionPtr revIDLastSave="35" documentId="8_{7FD4339E-716D-4DF0-86F9-945CF47C1F75}" xr6:coauthVersionLast="47" xr6:coauthVersionMax="47" xr10:uidLastSave="{90B5851B-09AB-4907-862D-F1F442A094E8}"/>
  <bookViews>
    <workbookView xWindow="-108" yWindow="-108" windowWidth="23256" windowHeight="12456"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8" l="1"/>
  <c r="B9" i="8"/>
  <c r="B20" i="8"/>
  <c r="B39" i="8"/>
  <c r="B10" i="9"/>
  <c r="B2" i="9"/>
  <c r="B8" i="9"/>
  <c r="B7" i="9"/>
  <c r="B6" i="9"/>
  <c r="B5" i="9"/>
  <c r="B4" i="9"/>
  <c r="B3" i="9"/>
  <c r="B8" i="8"/>
  <c r="B7" i="8"/>
  <c r="B6" i="8"/>
  <c r="B5" i="8"/>
  <c r="B4" i="8"/>
  <c r="B3" i="8"/>
  <c r="B8" i="7"/>
  <c r="B4" i="7"/>
  <c r="B5" i="7"/>
  <c r="B6" i="7"/>
  <c r="B7" i="7"/>
  <c r="B3" i="7"/>
  <c r="B11" i="9"/>
</calcChain>
</file>

<file path=xl/sharedStrings.xml><?xml version="1.0" encoding="utf-8"?>
<sst xmlns="http://schemas.openxmlformats.org/spreadsheetml/2006/main" count="231" uniqueCount="175">
  <si>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</si>
  <si>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</si>
  <si>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</si>
  <si>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</si>
  <si>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</si>
  <si>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</si>
  <si>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</si>
  <si>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</si>
  <si>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</si>
  <si>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</si>
  <si>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</si>
  <si>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</si>
  <si>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</si>
  <si>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</si>
  <si>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</si>
  <si>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</si>
  <si>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</si>
  <si>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</si>
  <si>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</si>
  <si>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</si>
  <si>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</si>
  <si>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</si>
  <si>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</si>
  <si>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</si>
  <si>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</si>
  <si>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</si>
  <si>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</si>
  <si>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</si>
  <si>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</si>
  <si>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</si>
  <si>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</si>
  <si>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</si>
  <si>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</si>
  <si>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</si>
  <si>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</si>
  <si>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</si>
  <si>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</si>
  <si>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</si>
  <si>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</si>
  <si>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</si>
  <si>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</si>
  <si>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</si>
  <si>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</si>
  <si>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</si>
  <si>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</si>
  <si>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</si>
  <si>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</si>
  <si>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</si>
  <si>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</si>
  <si>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</si>
  <si>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</si>
  <si>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</si>
  <si>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</si>
  <si>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</si>
  <si>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</si>
  <si>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</si>
  <si>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</si>
  <si>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</si>
  <si>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</si>
  <si>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</si>
  <si>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</si>
  <si>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</si>
  <si>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</si>
  <si>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</si>
  <si>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</si>
  <si>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</si>
  <si>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</si>
  <si>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</si>
  <si>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</si>
  <si>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</si>
  <si>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</si>
  <si>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</si>
  <si>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</si>
  <si>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</si>
  <si>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</si>
  <si>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</si>
  <si>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</si>
  <si>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</si>
  <si>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</si>
  <si>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</si>
  <si>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</si>
  <si>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</si>
  <si>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</si>
  <si>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</si>
  <si>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</si>
  <si>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</si>
  <si>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</si>
  <si>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</si>
  <si>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</si>
  <si>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</si>
  <si>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</si>
  <si>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</si>
  <si>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</si>
  <si>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</si>
  <si>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</si>
  <si>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</si>
  <si>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</si>
  <si>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</si>
  <si>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</si>
  <si>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</si>
  <si>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</si>
  <si>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</si>
  <si>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</si>
  <si>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</si>
  <si>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</si>
  <si>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</si>
  <si>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</si>
  <si>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</si>
  <si>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</si>
  <si>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</si>
  <si>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</si>
  <si>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</si>
  <si>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</si>
  <si>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</si>
  <si>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</si>
  <si>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</si>
  <si>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</si>
  <si>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</si>
  <si>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</si>
  <si>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</si>
  <si>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</si>
  <si>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</si>
  <si>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</si>
  <si>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</si>
  <si>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</si>
  <si>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</si>
  <si>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</si>
  <si>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</si>
  <si>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</si>
  <si>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</si>
  <si>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</si>
  <si>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</si>
  <si>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</si>
  <si>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</si>
  <si>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</si>
  <si>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</si>
  <si>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</si>
  <si>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</si>
  <si>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</si>
  <si>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</si>
  <si>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</si>
  <si>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</si>
  <si>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</si>
  <si>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</si>
  <si>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</si>
  <si>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</si>
  <si>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</si>
  <si>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</si>
  <si>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</si>
  <si>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</si>
  <si>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</si>
  <si>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</si>
  <si>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</si>
  <si>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</si>
  <si>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110013003008-2024-00300-00</t>
  </si>
  <si>
    <t>JUZGADO OCTAVO (8) CIVIL CIRCUITO DE BOGOTA D.C.</t>
  </si>
  <si>
    <t>ALFREDO NAVAS PARAMO
TRANSPORTES AGUDELO LOPEZ S.A.S
ALLIANZ SEGUROS S.A.</t>
  </si>
  <si>
    <t>3112478004 (APODERADO)</t>
  </si>
  <si>
    <r>
      <t xml:space="preserve">Carrera 7 </t>
    </r>
    <r>
      <rPr>
        <i/>
        <sz val="11"/>
        <color theme="1"/>
        <rFont val="Calibri"/>
        <family val="2"/>
        <scheme val="minor"/>
      </rPr>
      <t>#</t>
    </r>
    <r>
      <rPr>
        <sz val="11"/>
        <color theme="1"/>
        <rFont val="Calibri"/>
        <family val="2"/>
        <scheme val="minor"/>
      </rPr>
      <t>12B-63 oficina 603 (APODERADO)</t>
    </r>
  </si>
  <si>
    <t>RUBEN DARIO CARRILLO ARIZA</t>
  </si>
  <si>
    <t>nefefer@gmail.com
ghmlegal21@gmail.com
vicher20032003@yahoo.com.ar</t>
  </si>
  <si>
    <t>NELLY MONGUI LUNA (ESPOSA) 17/09/1967
ESTEFANY YORGELIS CARRILLO LUNA (HIJA) 15/02/2000
INGRID KARINA LUNA (HIJA DE CRIANZA) 22/08/1988
BRAYAN DARIO CARRILLO  LUNA (HIJO) 06/09/1998</t>
  </si>
  <si>
    <t>CASADO</t>
  </si>
  <si>
    <t>Sin informacion</t>
  </si>
  <si>
    <t>SVM169</t>
  </si>
  <si>
    <t xml:space="preserve">El hecho ocurrio el dia 17 de noviembre de 2023 en la Avenida Cuidad de Cali en la localidad de Kennedy en la cuidad de Bogota donde se vieron involucrados los siguientes vehiculos: SVM-169 (ASEGURADO) y DQG-05 (DEMANDANTE). Donde resulto el fallecimiento del señor RUBEN DARIO CARRILLO ARIZA (CONDUCTOR DEL VH DQG-05) 
Segun informe policial de accidente de transito N° A001605019 se codifica al vehiculo SVM-169 con hipotesis de responsabilidad 121 "NO MANTENER DISTANCIA DE SEGURIDAD.". </t>
  </si>
  <si>
    <t xml:space="preserve">Desde las 00:00 horas del 11/02/2023 hasta las 24:00 horas del10/02/2024 </t>
  </si>
  <si>
    <t>SINIESTRO 135006521  LEGIS APJ32635</t>
  </si>
  <si>
    <t>Daño a la vida en relación</t>
  </si>
  <si>
    <t>Como liquidación objetiva de las pretensiones se estima un monto de $512.155.200, discriminado así:
1. Lucro Cesante: Se reconocerá la suma de $153.955.200 por concepto de lucro cesante, ateniendo al principio de congruencia. Sin embargo el mismo se tasa bajo los lineamientos de la Sentencia SC20950-2017, con ponencia del doctor Ariel Salazar Ramírez (12 de diciembre de 2017). En ausencia de acreditación de los ingresos del fallecido, para la tasación del lucro cesante se utiliza el salario mínimo legal mensual vigente (SMMLV). La renta se calcula presumiendo que el fallecido devengaba un SMMLV actualizado, el cual asciende a $1.300.000, tras incrementarse en un 25% por prestaciones sociales y descontarse un 25% por gastos personales, al tratarse de un caso de muerte. Además, se considera un período indemnizable de 36,4 años, dado que el señor RUBEN DARIO CARRILLO ARIZ, nacido el 25 de septiembre de 1977, tenía 46 años en 2023 al momento de su fallecimiento, lo que se calcula en un valor de $237.367.714 al momento de la presentación del presente informe. Sin embargo, se reconocerá tan y como fue pedido, en tanto resulta ser menor al valor calculado. Ello, conforme a lo solicitado por la parte demandante en su libelo incial, en virtud del principio de congruencia establecido en el Código General del Proceso (CGP).
2. Daño moral: Se tendrá en cuenta como daño moral la suma de $60.000.000 para cada uno de los parientes en primer grado de consanguinidad, es decir, NELLY MONGUI LUNA (Esposa), BRAYAN DARIO CARRILLO LUNA (Hijo), ESTEFANY YORGELIS CARRILLO LUNA (Hijo) y INGRID KARINA LUNA. (Hija). Valor que ha sido reconocido por la jurisprudencia de la Corte Suprema de Justicia en sentencia  (SC665-2019, 07/03/2019) en casos análogos al presente, en los que fallece la victima directa. Teniendo en cuenta lo anterior, se reconocerá por este concepto la suma total de: $240.000.000
3. Daño a la vida en relación: Se tendrá en cuenta como daño a la vida de relación la suma de $30.000.000 para cada uno de los parientes en primer grado de consanguinidad, es decir, NELLY MONGUI LUNA (Esposa), BRAYAN DARIO CARRILLO LUNA (Hijo), ESTEFANY YORGELIS CARRILLO LUNA (Hijo) y INGRID KARINA LUNA. (Hija). Valor que ha sido reconocido por la jurisprudencia de la Corte Suprema de Justicia en sentencia  (SC665-2019, 07/03/2019) en casos análogos al presente, en los que fallece la victima directa. Teniendo en cuenta lo anterior, se reconocerá por este concepto la suma total de: $120.000.000
4. Deducible: A la suma de $513.955.200 se le resta el valor de $1.800.000 el cual corresponde al deducible pactado para el amparo de RCE. Lo cual da como resultado la suma de $512.155.200</t>
  </si>
  <si>
    <t>EXCEPCIONES DE FONDO FRENTE A LA INEXISTENTE RESPONSABILIDAD DERIVADA DEL ACCIDENTE DE TRÁNSITO
1.	EXIMENTE DE LA RESPONSABILIDAD DE LOS DEMANDANDOS POR CONFIGURARSE LA CAUSAL “HECHO EXCLUSIVO DE LA VICTIMA”.
2.	INEXISTENCIA DE RESPONSABILIDAD A CARGO DE LOS DEMANDADOS POR LA FALTA DE ACREDITACIÓN DEL NEXO CAUSAL 
3.	REDUCCIÓN DE LA INDEMNIZACIÓN COMO CONSECUENCIA DE LA INCIDENCIA DE LA CONDUCTA DE LA VÍCTIMA EN LA PRODUCCIÓN DEL DAÑO, EN AL MENOS UN 70%.
4.	IMPROCEDENCIA DEL RECONOCIMIENTO DEL LUCRO CESANTE
5.	TASACIÓN EXORBITANTE DEL DAÑO MORAL
6.	INEXISTENCIA DE ELEMENTOS PROBATORIOS QUE PERMITAN ACREDITAR EL DAÑO A LA VIDA DE RELACIÓN
7.	GENÉRICA O INNOMINADA
EXCEPCIONES DE FONDO FRENTE AL CONTRATO DE SEGURO
1.	INEXISTENCIA DE OBLIGACIÓN A INDEMNIZAR A CARGO DE ALLIANZ SEGUROS S.A. POR INCUMPLIMIENTO DE LAS CARGAS DEL ARTÍCULO 1077 DEL CÓDIGO DE COMERCIO.
3.	RIESGOS EXPRESAMENTE EXCLUIDOS EN LA PÓLIZA DE SEGURO NO. 023219573 / 102.
4.	IMPROCEDENCIA DEL COBRO DE INTERESES MORATORIOS
5.	CARÁCTER MERAMENTE INDEMNIZATORIO DE LOS CONTRATOS DE SEGURO
6.	EN CUALQUIER CASO DE NINGUNA FORMA SE PODRÁ EXCEDER EL LÍMITE DE VALOR ASEGURADO
7.	LÍMITES MÁXIMOS DE RESPONSABILIDAD DEL ASEGURADOR EN LO ATENIENTE AL DEDUCIBLE PACTADO DE $1.800.000
8.	DISPONIBILIDAD DEL VALOR ASEGURADO
9.	GENÉRICA O INNOMINADA</t>
  </si>
  <si>
    <t>La contingencia se califica como EVENTUAL teniendo en cuenta que aunque se elaboro Informe Policial de Accidente de Transito el cual establece la responsabilidad exclusiva del conductor del vehículo asegurado en la ocurrencia del accidente. Está probada la responsabilidad de la víctima en la ocurrencia del mismo segun el RAT solicitado por la compañia. 
Lo primero que debe tomarse en consideración es que La Póliza de Seguro de Automóviles Livianos Servicio Público y Pesados No. 023219573 / 102 cuyo asegurado es la empresa TRANSPORTES AGUDELO 
LOPEZ S.A.S., presta cobertura material y temporal, de conformidad con los hechos y pretensiones expuestas en el líbelo de la demanda. Frente a la cobertura temporal, debe señalarse que el hecho, es decir, el accidente de tránsito que desencadenó el lamentable fallecimiento del señor RUBEN DARIO CARRILLO ARIZA ocurrido el 17 de noviembre de 2023, se dio dentro de la vigencia de la Póliza comprendida entre el 11 de febrero de 2023 hasta el 10 de febrero de 2024. Aunado a ello, presta cobertura material en tanto ampara la responsabilidad civil extracontractual, pretensión que se le endilga a la empresa TRANSPORTES AGUDELO 
LOPEZ S.A.S. como asegurado.
Por otro lado, frente a la responsabilidad del hecho debe decirse que segun las pruebas que aporta el demandante se encuentra que el Informe Policial de Accidente de tránsito atribuyó unicamente al señor ALFREDO NAVAS PARAMO, conductor del vehiculo asegurado la codificación 121  "No mantener distancia de seguridad: Conducir muy cerca del vehículo de adelante, sin guardar las distancias previstas por el Código Nacional de Tránsito para las diferentes velocidades." lo que implica, en principio, la incidencia casual en el hecho por parte del vehiculo asegurado, significando que existen elementos de prueba que podrían atribuirle la responsabilidad exclusiva por la ocurrencia del accidente objeto de litigio. No obstante, del siniestro se realizo el informe RAT el cual en sus conclusiones establecen como causa del accidente "culpa exclusiva de la victima" debido a que, "se establece que la causa fundamental (DETERMINANTE) del accidente de tránsito, obedece a la pérdida de control del vehículo No. 2 MOTOCICLETA por parte de su conductor al desplazarse por el borde derecho del carril. En tal virtud, atendiendo a los supuestos facticos y las pruebas existentes hasta el momento, se tendrá la calificación como EVENTUAL hasta tanto se surta el debate probatorio y se verifique la existencia de elementos de prueba adicionales.
Todo lo anterior, sin perjuicio del carácter contingente del proceso.</t>
  </si>
  <si>
    <r>
      <t xml:space="preserve">INDIQUE LA PLACA- </t>
    </r>
    <r>
      <rPr>
        <sz val="11"/>
        <color rgb="FFFF0000"/>
        <rFont val="Calibri"/>
        <family val="2"/>
        <scheme val="minor"/>
      </rPr>
      <t xml:space="preserve"> DQG05</t>
    </r>
  </si>
  <si>
    <t>023219573 / 102</t>
  </si>
  <si>
    <t>TRANSPORTES AGUDELO LOPEZ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</si>
</sst>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00" workbookViewId="0">
      <selection activeCell="B29" sqref="B29:C29"/>
    </sheetView>
  </sheetViews>
  <sheetFormatPr baseColWidth="10" defaultColWidth="0" defaultRowHeight="14.4" x14ac:dyDescent="0.3"/>
  <cols>
    <col min="1" max="1" width="53.5546875" style="8" customWidth="1"/>
    <col min="2" max="2" width="55.109375" style="8" customWidth="1"/>
    <col min="3" max="3" width="19.109375" style="8" customWidth="1"/>
    <col min="4" max="16384" width="11.44140625" style="2" hidden="1"/>
  </cols>
  <sheetData>
    <row r="1" spans="1:3" ht="18" x14ac:dyDescent="0.3">
      <c r="A1" s="47" t="s">
        <v>0</v>
      </c>
      <c r="B1" s="47"/>
      <c r="C1" s="47"/>
    </row>
    <row r="2" spans="1:3" x14ac:dyDescent="0.3">
      <c r="A2" s="5" t="s">
        <v>1</v>
      </c>
      <c r="B2" s="54" t="s">
        <v>154</v>
      </c>
      <c r="C2" s="55"/>
    </row>
    <row r="3" spans="1:3" x14ac:dyDescent="0.3">
      <c r="A3" s="5" t="s">
        <v>2</v>
      </c>
      <c r="B3" s="50" t="s">
        <v>155</v>
      </c>
      <c r="C3" s="51"/>
    </row>
    <row r="4" spans="1:3" ht="45" customHeight="1" x14ac:dyDescent="0.3">
      <c r="A4" s="5" t="s">
        <v>3</v>
      </c>
      <c r="B4" s="50" t="s">
        <v>156</v>
      </c>
      <c r="C4" s="51"/>
    </row>
    <row r="5" spans="1:3" ht="31.5" customHeight="1" x14ac:dyDescent="0.3">
      <c r="A5" s="5" t="s">
        <v>4</v>
      </c>
      <c r="B5" s="56" t="s">
        <v>161</v>
      </c>
      <c r="C5" s="51"/>
    </row>
    <row r="6" spans="1:3" x14ac:dyDescent="0.3">
      <c r="A6" s="5" t="s">
        <v>5</v>
      </c>
      <c r="B6" s="48" t="s">
        <v>123</v>
      </c>
      <c r="C6" s="48"/>
    </row>
    <row r="7" spans="1:3" x14ac:dyDescent="0.3">
      <c r="A7" s="27" t="s">
        <v>6</v>
      </c>
      <c r="B7" s="50" t="s">
        <v>124</v>
      </c>
      <c r="C7" s="51"/>
    </row>
    <row r="8" spans="1:3" ht="27.6" customHeight="1" x14ac:dyDescent="0.3">
      <c r="A8" s="28" t="s">
        <v>7</v>
      </c>
      <c r="B8" s="48" t="s">
        <v>159</v>
      </c>
      <c r="C8" s="48"/>
    </row>
    <row r="9" spans="1:3" x14ac:dyDescent="0.3">
      <c r="A9" s="28" t="s">
        <v>8</v>
      </c>
      <c r="B9" s="58">
        <v>88231127</v>
      </c>
      <c r="C9" s="48"/>
    </row>
    <row r="10" spans="1:3" x14ac:dyDescent="0.3">
      <c r="A10" s="28" t="s">
        <v>9</v>
      </c>
      <c r="B10" s="49" t="s">
        <v>158</v>
      </c>
      <c r="C10" s="49"/>
    </row>
    <row r="11" spans="1:3" ht="30" customHeight="1" x14ac:dyDescent="0.3">
      <c r="A11" s="29" t="s">
        <v>10</v>
      </c>
      <c r="B11" s="49" t="s">
        <v>157</v>
      </c>
      <c r="C11" s="49"/>
    </row>
    <row r="12" spans="1:3" ht="43.2" customHeight="1" x14ac:dyDescent="0.3">
      <c r="A12" s="5" t="s">
        <v>11</v>
      </c>
      <c r="B12" s="66" t="s">
        <v>160</v>
      </c>
      <c r="C12" s="66"/>
    </row>
    <row r="13" spans="1:3" x14ac:dyDescent="0.3">
      <c r="A13" s="5" t="s">
        <v>12</v>
      </c>
      <c r="B13" s="48" t="s">
        <v>162</v>
      </c>
      <c r="C13" s="48"/>
    </row>
    <row r="14" spans="1:3" x14ac:dyDescent="0.3">
      <c r="A14" s="5" t="s">
        <v>13</v>
      </c>
      <c r="B14" s="59">
        <v>28393</v>
      </c>
      <c r="C14" s="48"/>
    </row>
    <row r="15" spans="1:3" x14ac:dyDescent="0.3">
      <c r="A15" s="5" t="s">
        <v>14</v>
      </c>
      <c r="B15" s="48">
        <v>46</v>
      </c>
      <c r="C15" s="48"/>
    </row>
    <row r="16" spans="1:3" x14ac:dyDescent="0.3">
      <c r="A16" s="5" t="s">
        <v>15</v>
      </c>
      <c r="B16" s="59">
        <v>45247</v>
      </c>
      <c r="C16" s="48"/>
    </row>
    <row r="17" spans="1:3" ht="15" customHeight="1" x14ac:dyDescent="0.3">
      <c r="A17" s="5" t="s">
        <v>16</v>
      </c>
      <c r="B17" s="49" t="s">
        <v>129</v>
      </c>
      <c r="C17" s="49"/>
    </row>
    <row r="18" spans="1:3" x14ac:dyDescent="0.3">
      <c r="A18" s="5" t="s">
        <v>17</v>
      </c>
      <c r="B18" s="49" t="s">
        <v>163</v>
      </c>
      <c r="C18" s="49"/>
    </row>
    <row r="19" spans="1:3" ht="18.75" customHeight="1" x14ac:dyDescent="0.3">
      <c r="A19" s="5" t="s">
        <v>18</v>
      </c>
      <c r="B19" s="52">
        <v>1160000</v>
      </c>
      <c r="C19" s="53"/>
    </row>
    <row r="20" spans="1:3" x14ac:dyDescent="0.3">
      <c r="A20" s="5" t="s">
        <v>19</v>
      </c>
      <c r="B20" s="48">
        <v>1</v>
      </c>
      <c r="C20" s="48"/>
    </row>
    <row r="21" spans="1:3" ht="17.25" customHeight="1" x14ac:dyDescent="0.3">
      <c r="A21" s="5" t="s">
        <v>20</v>
      </c>
      <c r="B21" s="49" t="s">
        <v>135</v>
      </c>
      <c r="C21" s="49"/>
    </row>
    <row r="22" spans="1:3" x14ac:dyDescent="0.3">
      <c r="A22" s="43" t="s">
        <v>21</v>
      </c>
      <c r="B22" s="64">
        <v>45247</v>
      </c>
      <c r="C22" s="65"/>
    </row>
    <row r="23" spans="1:3" x14ac:dyDescent="0.3">
      <c r="A23" s="28" t="s">
        <v>22</v>
      </c>
      <c r="B23" s="63" t="s">
        <v>163</v>
      </c>
      <c r="C23" s="62"/>
    </row>
    <row r="24" spans="1:3" x14ac:dyDescent="0.3">
      <c r="A24" s="28" t="s">
        <v>23</v>
      </c>
      <c r="B24" s="63" t="s">
        <v>163</v>
      </c>
      <c r="C24" s="62"/>
    </row>
    <row r="25" spans="1:3" x14ac:dyDescent="0.3">
      <c r="A25" s="57" t="s">
        <v>24</v>
      </c>
      <c r="B25" s="62" t="s">
        <v>165</v>
      </c>
      <c r="C25" s="46"/>
    </row>
    <row r="26" spans="1:3" x14ac:dyDescent="0.3">
      <c r="A26" s="57"/>
      <c r="B26" s="46"/>
      <c r="C26" s="46"/>
    </row>
    <row r="27" spans="1:3" ht="100.5" customHeight="1" x14ac:dyDescent="0.3">
      <c r="A27" s="57"/>
      <c r="B27" s="46"/>
      <c r="C27" s="46"/>
    </row>
    <row r="28" spans="1:3" x14ac:dyDescent="0.3">
      <c r="A28" s="28" t="s">
        <v>25</v>
      </c>
      <c r="B28" s="46" t="s">
        <v>174</v>
      </c>
      <c r="C28" s="46"/>
    </row>
    <row r="29" spans="1:3" x14ac:dyDescent="0.3">
      <c r="A29" s="28" t="s">
        <v>26</v>
      </c>
      <c r="B29" s="46">
        <v>9005078538</v>
      </c>
      <c r="C29" s="46"/>
    </row>
    <row r="30" spans="1:3" x14ac:dyDescent="0.3">
      <c r="A30" s="28" t="s">
        <v>27</v>
      </c>
      <c r="B30" s="46" t="s">
        <v>164</v>
      </c>
      <c r="C30" s="46"/>
    </row>
    <row r="31" spans="1:3" x14ac:dyDescent="0.3">
      <c r="A31" s="28" t="s">
        <v>28</v>
      </c>
      <c r="B31" s="46" t="s">
        <v>173</v>
      </c>
      <c r="C31" s="46"/>
    </row>
    <row r="32" spans="1:3" x14ac:dyDescent="0.3">
      <c r="A32" s="28" t="s">
        <v>29</v>
      </c>
      <c r="B32" s="60">
        <v>45558</v>
      </c>
      <c r="C32" s="61"/>
    </row>
    <row r="33" spans="1:3" x14ac:dyDescent="0.3">
      <c r="A33" s="5" t="s">
        <v>30</v>
      </c>
      <c r="B33" s="59">
        <v>45552</v>
      </c>
      <c r="C33" s="59"/>
    </row>
    <row r="34" spans="1:3" ht="43.2" x14ac:dyDescent="0.3">
      <c r="A34" s="5" t="s">
        <v>31</v>
      </c>
      <c r="B34" s="59">
        <v>45583</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9" sqref="B9:C9"/>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86" t="s">
        <v>32</v>
      </c>
      <c r="B1" s="86"/>
      <c r="C1" s="86"/>
    </row>
    <row r="2" spans="1:3" ht="15.75" customHeight="1" x14ac:dyDescent="0.3">
      <c r="A2" s="20" t="s">
        <v>33</v>
      </c>
      <c r="B2" s="76" t="s">
        <v>167</v>
      </c>
      <c r="C2" s="77"/>
    </row>
    <row r="3" spans="1:3" s="2" customFormat="1" x14ac:dyDescent="0.3">
      <c r="A3" s="5" t="s">
        <v>1</v>
      </c>
      <c r="B3" s="48" t="str">
        <f>'AUTOS  NOTA 322'!B2:C2</f>
        <v>110013003008-2024-00300-00</v>
      </c>
      <c r="C3" s="48"/>
    </row>
    <row r="4" spans="1:3" s="2" customFormat="1" x14ac:dyDescent="0.3">
      <c r="A4" s="5" t="s">
        <v>2</v>
      </c>
      <c r="B4" s="48" t="str">
        <f>'AUTOS  NOTA 322'!B3:C3</f>
        <v>JUZGADO OCTAVO (8) CIVIL CIRCUITO DE BOGOTA D.C.</v>
      </c>
      <c r="C4" s="48"/>
    </row>
    <row r="5" spans="1:3" s="2" customFormat="1" x14ac:dyDescent="0.3">
      <c r="A5" s="5" t="s">
        <v>3</v>
      </c>
      <c r="B5" s="48" t="str">
        <f>'AUTOS  NOTA 322'!B4:C4</f>
        <v>ALFREDO NAVAS PARAMO
TRANSPORTES AGUDELO LOPEZ S.A.S
ALLIANZ SEGUROS S.A.</v>
      </c>
      <c r="C5" s="48"/>
    </row>
    <row r="6" spans="1:3" s="2" customFormat="1" x14ac:dyDescent="0.3">
      <c r="A6" s="5" t="s">
        <v>4</v>
      </c>
      <c r="B6" s="48" t="str">
        <f>'AUTOS  NOTA 322'!B5:C5</f>
        <v>NELLY MONGUI LUNA (ESPOSA) 17/09/1967
ESTEFANY YORGELIS CARRILLO LUNA (HIJA) 15/02/2000
INGRID KARINA LUNA (HIJA DE CRIANZA) 22/08/1988
BRAYAN DARIO CARRILLO  LUNA (HIJO) 06/09/1998</v>
      </c>
      <c r="C6" s="48"/>
    </row>
    <row r="7" spans="1:3" s="2" customFormat="1" x14ac:dyDescent="0.3">
      <c r="A7" s="5" t="s">
        <v>5</v>
      </c>
      <c r="B7" s="48" t="str">
        <f>'AUTOS  NOTA 322'!B6:C6</f>
        <v>DEMANDA DIRECTA</v>
      </c>
      <c r="C7" s="48"/>
    </row>
    <row r="8" spans="1:3" s="2" customFormat="1" x14ac:dyDescent="0.3">
      <c r="A8" s="31" t="s">
        <v>34</v>
      </c>
      <c r="B8" s="48" t="str">
        <f>'AUTOS  NOTA 322'!B7:C8</f>
        <v>RUBEN DARIO CARRILLO ARIZA</v>
      </c>
      <c r="C8" s="48"/>
    </row>
    <row r="9" spans="1:3" x14ac:dyDescent="0.3">
      <c r="A9" s="20" t="s">
        <v>35</v>
      </c>
      <c r="B9" s="48">
        <v>23219573</v>
      </c>
      <c r="C9" s="48"/>
    </row>
    <row r="10" spans="1:3" x14ac:dyDescent="0.3">
      <c r="A10" s="20" t="s">
        <v>36</v>
      </c>
      <c r="B10" s="50" t="s">
        <v>124</v>
      </c>
      <c r="C10" s="51"/>
    </row>
    <row r="11" spans="1:3" x14ac:dyDescent="0.3">
      <c r="A11" s="20" t="s">
        <v>38</v>
      </c>
      <c r="B11" s="69">
        <v>4000000000</v>
      </c>
      <c r="C11" s="70"/>
    </row>
    <row r="12" spans="1:3" x14ac:dyDescent="0.3">
      <c r="A12" s="20" t="s">
        <v>39</v>
      </c>
      <c r="B12" s="69">
        <v>1800000</v>
      </c>
      <c r="C12" s="70"/>
    </row>
    <row r="13" spans="1:3" x14ac:dyDescent="0.3">
      <c r="A13" s="20" t="s">
        <v>40</v>
      </c>
      <c r="B13" s="50" t="s">
        <v>114</v>
      </c>
      <c r="C13" s="51"/>
    </row>
    <row r="14" spans="1:3" x14ac:dyDescent="0.3">
      <c r="A14" s="20" t="s">
        <v>41</v>
      </c>
      <c r="B14" s="49" t="s">
        <v>166</v>
      </c>
      <c r="C14" s="48"/>
    </row>
    <row r="15" spans="1:3" x14ac:dyDescent="0.3">
      <c r="A15" s="20" t="s">
        <v>42</v>
      </c>
      <c r="B15" s="48" t="s">
        <v>109</v>
      </c>
      <c r="C15" s="48"/>
    </row>
    <row r="16" spans="1:3" x14ac:dyDescent="0.3">
      <c r="A16" s="20" t="s">
        <v>43</v>
      </c>
      <c r="B16" s="48"/>
      <c r="C16" s="48"/>
    </row>
    <row r="17" spans="1:3" x14ac:dyDescent="0.3">
      <c r="A17" s="73" t="s">
        <v>44</v>
      </c>
      <c r="B17" s="48"/>
      <c r="C17" s="48"/>
    </row>
    <row r="18" spans="1:3" x14ac:dyDescent="0.3">
      <c r="A18" s="74"/>
      <c r="B18" s="10" t="s">
        <v>45</v>
      </c>
      <c r="C18" s="10" t="s">
        <v>46</v>
      </c>
    </row>
    <row r="19" spans="1:3" x14ac:dyDescent="0.3">
      <c r="A19" s="74"/>
      <c r="B19" s="6" t="s">
        <v>47</v>
      </c>
      <c r="C19" s="6"/>
    </row>
    <row r="20" spans="1:3" x14ac:dyDescent="0.3">
      <c r="A20" s="74"/>
      <c r="B20" s="6"/>
      <c r="C20" s="6"/>
    </row>
    <row r="21" spans="1:3" x14ac:dyDescent="0.3">
      <c r="A21" s="75"/>
      <c r="B21" s="6"/>
      <c r="C21" s="6"/>
    </row>
    <row r="22" spans="1:3" x14ac:dyDescent="0.3">
      <c r="A22" s="20" t="s">
        <v>48</v>
      </c>
      <c r="B22" s="48"/>
      <c r="C22" s="48"/>
    </row>
    <row r="23" spans="1:3" x14ac:dyDescent="0.3">
      <c r="A23" s="20" t="s">
        <v>49</v>
      </c>
      <c r="B23" s="76"/>
      <c r="C23" s="77"/>
    </row>
    <row r="24" spans="1:3" x14ac:dyDescent="0.3">
      <c r="A24" s="20" t="s">
        <v>50</v>
      </c>
      <c r="B24" s="48" t="s">
        <v>128</v>
      </c>
      <c r="C24" s="48"/>
    </row>
    <row r="25" spans="1:3" x14ac:dyDescent="0.3">
      <c r="A25" s="20" t="s">
        <v>51</v>
      </c>
      <c r="B25" s="48"/>
      <c r="C25" s="48"/>
    </row>
    <row r="26" spans="1:3" x14ac:dyDescent="0.3">
      <c r="A26" s="20" t="s">
        <v>52</v>
      </c>
      <c r="B26" s="48"/>
      <c r="C26" s="48"/>
    </row>
    <row r="27" spans="1:3" x14ac:dyDescent="0.3">
      <c r="A27" s="19" t="s">
        <v>53</v>
      </c>
      <c r="B27" s="48"/>
      <c r="C27" s="48"/>
    </row>
    <row r="28" spans="1:3" x14ac:dyDescent="0.3">
      <c r="A28" s="78" t="s">
        <v>54</v>
      </c>
      <c r="B28" s="78"/>
      <c r="C28" s="78"/>
    </row>
    <row r="29" spans="1:3" x14ac:dyDescent="0.3">
      <c r="A29" s="71" t="s">
        <v>55</v>
      </c>
      <c r="B29" s="72"/>
      <c r="C29" s="11"/>
    </row>
    <row r="30" spans="1:3" x14ac:dyDescent="0.3">
      <c r="A30" s="71" t="s">
        <v>56</v>
      </c>
      <c r="B30" s="72"/>
      <c r="C30" s="11"/>
    </row>
    <row r="31" spans="1:3" x14ac:dyDescent="0.3">
      <c r="A31" s="71" t="s">
        <v>57</v>
      </c>
      <c r="B31" s="72"/>
      <c r="C31" s="12"/>
    </row>
    <row r="32" spans="1:3" x14ac:dyDescent="0.3">
      <c r="A32" s="71" t="s">
        <v>58</v>
      </c>
      <c r="B32" s="72"/>
      <c r="C32" s="11"/>
    </row>
    <row r="33" spans="1:3" x14ac:dyDescent="0.3">
      <c r="A33" s="71" t="s">
        <v>59</v>
      </c>
      <c r="B33" s="72"/>
      <c r="C33" s="11"/>
    </row>
    <row r="34" spans="1:3" x14ac:dyDescent="0.3">
      <c r="A34" s="71" t="s">
        <v>60</v>
      </c>
      <c r="B34" s="72"/>
      <c r="C34" s="13"/>
    </row>
    <row r="35" spans="1:3" x14ac:dyDescent="0.3">
      <c r="A35" s="67" t="s">
        <v>61</v>
      </c>
      <c r="B35" s="68"/>
      <c r="C35" s="14"/>
    </row>
    <row r="36" spans="1:3" x14ac:dyDescent="0.3">
      <c r="A36" s="67" t="s">
        <v>62</v>
      </c>
      <c r="B36" s="68"/>
      <c r="C36" s="15"/>
    </row>
    <row r="37" spans="1:3" x14ac:dyDescent="0.3">
      <c r="A37" s="79" t="s">
        <v>63</v>
      </c>
      <c r="B37" s="80"/>
      <c r="C37" s="15"/>
    </row>
    <row r="38" spans="1:3" x14ac:dyDescent="0.3">
      <c r="A38" s="81"/>
      <c r="B38" s="82"/>
      <c r="C38" s="15"/>
    </row>
    <row r="39" spans="1:3" x14ac:dyDescent="0.3">
      <c r="A39" s="83"/>
      <c r="B39" s="84"/>
      <c r="C39" s="15"/>
    </row>
    <row r="40" spans="1:3" x14ac:dyDescent="0.3">
      <c r="A40" s="85" t="s">
        <v>64</v>
      </c>
      <c r="B40" s="85"/>
      <c r="C40" s="85"/>
    </row>
    <row r="41" spans="1:3" x14ac:dyDescent="0.3">
      <c r="A41" s="17" t="s">
        <v>65</v>
      </c>
      <c r="B41" s="18"/>
      <c r="C41" s="15"/>
    </row>
    <row r="42" spans="1:3" x14ac:dyDescent="0.3">
      <c r="A42" s="67" t="s">
        <v>66</v>
      </c>
      <c r="B42" s="68"/>
      <c r="C42" s="15"/>
    </row>
    <row r="43" spans="1:3" x14ac:dyDescent="0.3">
      <c r="A43" s="67" t="s">
        <v>67</v>
      </c>
      <c r="B43" s="68"/>
      <c r="C43" s="15"/>
    </row>
    <row r="44" spans="1:3" x14ac:dyDescent="0.3">
      <c r="A44" s="17" t="s">
        <v>68</v>
      </c>
      <c r="B44" s="18"/>
      <c r="C44" s="15"/>
    </row>
    <row r="45" spans="1:3" x14ac:dyDescent="0.3">
      <c r="A45" s="17" t="s">
        <v>69</v>
      </c>
      <c r="B45" s="18"/>
      <c r="C45" s="15"/>
    </row>
    <row r="46" spans="1:3" x14ac:dyDescent="0.3">
      <c r="A46" s="67" t="s">
        <v>70</v>
      </c>
      <c r="B46" s="68"/>
      <c r="C46" s="15"/>
    </row>
    <row r="47" spans="1:3" x14ac:dyDescent="0.3">
      <c r="A47" s="17" t="s">
        <v>71</v>
      </c>
      <c r="B47" s="16"/>
      <c r="C47" s="15"/>
    </row>
    <row r="48" spans="1:3" x14ac:dyDescent="0.3">
      <c r="A48" s="67" t="s">
        <v>72</v>
      </c>
      <c r="B48" s="68"/>
      <c r="C48" s="15"/>
    </row>
    <row r="49" spans="1:3" x14ac:dyDescent="0.3">
      <c r="A49" s="67" t="s">
        <v>73</v>
      </c>
      <c r="B49" s="68"/>
      <c r="C49" s="15"/>
    </row>
    <row r="50" spans="1:3" x14ac:dyDescent="0.3">
      <c r="A50" s="67" t="s">
        <v>63</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F5822F7A-4BF3-4823-9103-937355A2A132}">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2" zoomScaleNormal="100" workbookViewId="0">
      <selection activeCell="B19" sqref="B19:C19"/>
    </sheetView>
  </sheetViews>
  <sheetFormatPr baseColWidth="10" defaultColWidth="0" defaultRowHeight="14.4" x14ac:dyDescent="0.3"/>
  <cols>
    <col min="1" max="1" width="41.88671875" customWidth="1"/>
    <col min="2" max="2" width="35.44140625" customWidth="1"/>
    <col min="3" max="3" width="54.88671875" customWidth="1"/>
    <col min="4" max="8" width="11.44140625" hidden="1" customWidth="1"/>
    <col min="9" max="9" width="12" hidden="1" customWidth="1"/>
    <col min="10" max="16384" width="11.44140625" hidden="1"/>
  </cols>
  <sheetData>
    <row r="1" spans="1:9" ht="18" x14ac:dyDescent="0.3">
      <c r="A1" s="86" t="s">
        <v>74</v>
      </c>
      <c r="B1" s="86"/>
      <c r="C1" s="86"/>
    </row>
    <row r="2" spans="1:9" ht="15" customHeight="1" x14ac:dyDescent="0.3">
      <c r="A2" s="35" t="s">
        <v>33</v>
      </c>
      <c r="B2" s="90" t="str">
        <f>'AUTOS NOTA 321'!B2:C2</f>
        <v>SINIESTRO 135006521  LEGIS APJ32635</v>
      </c>
      <c r="C2" s="91"/>
    </row>
    <row r="3" spans="1:9" x14ac:dyDescent="0.3">
      <c r="A3" s="36" t="s">
        <v>1</v>
      </c>
      <c r="B3" s="105" t="str">
        <f>'AUTOS  NOTA 322'!B2:C2</f>
        <v>110013003008-2024-00300-00</v>
      </c>
      <c r="C3" s="105"/>
    </row>
    <row r="4" spans="1:9" x14ac:dyDescent="0.3">
      <c r="A4" s="36" t="s">
        <v>2</v>
      </c>
      <c r="B4" s="105" t="str">
        <f>'AUTOS  NOTA 322'!B3:C3</f>
        <v>JUZGADO OCTAVO (8) CIVIL CIRCUITO DE BOGOTA D.C.</v>
      </c>
      <c r="C4" s="105"/>
    </row>
    <row r="5" spans="1:9" x14ac:dyDescent="0.3">
      <c r="A5" s="36" t="s">
        <v>3</v>
      </c>
      <c r="B5" s="105" t="str">
        <f>'AUTOS  NOTA 322'!B4:C4</f>
        <v>ALFREDO NAVAS PARAMO
TRANSPORTES AGUDELO LOPEZ S.A.S
ALLIANZ SEGUROS S.A.</v>
      </c>
      <c r="C5" s="105"/>
    </row>
    <row r="6" spans="1:9" ht="15" customHeight="1" x14ac:dyDescent="0.3">
      <c r="A6" s="36" t="s">
        <v>4</v>
      </c>
      <c r="B6" s="105" t="str">
        <f>'AUTOS  NOTA 322'!B5:C5</f>
        <v>NELLY MONGUI LUNA (ESPOSA) 17/09/1967
ESTEFANY YORGELIS CARRILLO LUNA (HIJA) 15/02/2000
INGRID KARINA LUNA (HIJA DE CRIANZA) 22/08/1988
BRAYAN DARIO CARRILLO  LUNA (HIJO) 06/09/1998</v>
      </c>
      <c r="C6" s="105"/>
    </row>
    <row r="7" spans="1:9" x14ac:dyDescent="0.3">
      <c r="A7" s="36" t="s">
        <v>5</v>
      </c>
      <c r="B7" s="105" t="str">
        <f>'AUTOS  NOTA 322'!B6:C6</f>
        <v>DEMANDA DIRECTA</v>
      </c>
      <c r="C7" s="105"/>
    </row>
    <row r="8" spans="1:9" x14ac:dyDescent="0.3">
      <c r="A8" s="38" t="s">
        <v>34</v>
      </c>
      <c r="B8" s="105" t="str">
        <f>'AUTOS  NOTA 322'!B7:C8</f>
        <v>RUBEN DARIO CARRILLO ARIZA</v>
      </c>
      <c r="C8" s="105"/>
    </row>
    <row r="9" spans="1:9" ht="28.8" x14ac:dyDescent="0.3">
      <c r="A9" s="36" t="s">
        <v>75</v>
      </c>
      <c r="B9" s="103">
        <f>SUM(C11,C12,C14,C15,C17)</f>
        <v>933955200</v>
      </c>
      <c r="C9" s="104"/>
    </row>
    <row r="10" spans="1:9" x14ac:dyDescent="0.3">
      <c r="A10" s="106" t="s">
        <v>76</v>
      </c>
      <c r="B10" s="95" t="s">
        <v>77</v>
      </c>
      <c r="C10" s="96"/>
    </row>
    <row r="11" spans="1:9" x14ac:dyDescent="0.3">
      <c r="A11" s="106"/>
      <c r="B11" s="37" t="s">
        <v>78</v>
      </c>
      <c r="C11" s="45">
        <v>153955200</v>
      </c>
    </row>
    <row r="12" spans="1:9" x14ac:dyDescent="0.3">
      <c r="A12" s="106"/>
      <c r="B12" s="37" t="s">
        <v>79</v>
      </c>
      <c r="C12" s="32"/>
    </row>
    <row r="13" spans="1:9" x14ac:dyDescent="0.3">
      <c r="A13" s="106"/>
      <c r="B13" s="95"/>
      <c r="C13" s="96"/>
    </row>
    <row r="14" spans="1:9" x14ac:dyDescent="0.3">
      <c r="A14" s="106"/>
      <c r="B14" s="37" t="s">
        <v>80</v>
      </c>
      <c r="C14" s="44">
        <v>520000000</v>
      </c>
    </row>
    <row r="15" spans="1:9" x14ac:dyDescent="0.3">
      <c r="A15" s="106"/>
      <c r="B15" s="37" t="s">
        <v>168</v>
      </c>
      <c r="C15" s="44">
        <v>260000000</v>
      </c>
      <c r="E15" t="s">
        <v>81</v>
      </c>
      <c r="F15" s="22">
        <v>0.7</v>
      </c>
    </row>
    <row r="16" spans="1:9" x14ac:dyDescent="0.3">
      <c r="A16" s="106"/>
      <c r="B16" s="95" t="s">
        <v>82</v>
      </c>
      <c r="C16" s="96"/>
      <c r="E16" t="s">
        <v>83</v>
      </c>
      <c r="F16" s="23">
        <v>0.3</v>
      </c>
      <c r="I16" s="25"/>
    </row>
    <row r="17" spans="1:9" x14ac:dyDescent="0.3">
      <c r="A17" s="106"/>
      <c r="B17" s="37"/>
      <c r="C17" s="40"/>
      <c r="F17" s="26"/>
      <c r="I17" s="25"/>
    </row>
    <row r="18" spans="1:9" ht="23.25" customHeight="1" x14ac:dyDescent="0.3">
      <c r="A18" s="39" t="s">
        <v>84</v>
      </c>
      <c r="B18" s="90" t="s">
        <v>83</v>
      </c>
      <c r="C18" s="91"/>
    </row>
    <row r="19" spans="1:9" ht="57.6" x14ac:dyDescent="0.3">
      <c r="A19" s="36" t="s">
        <v>85</v>
      </c>
      <c r="B19" s="97" t="s">
        <v>171</v>
      </c>
      <c r="C19" s="98"/>
    </row>
    <row r="20" spans="1:9" ht="15" customHeight="1" x14ac:dyDescent="0.3">
      <c r="A20" s="21" t="s">
        <v>86</v>
      </c>
      <c r="B20" s="92">
        <f>((C22+C23+C25+C26+C30+C28+C32+C34+C29+C33)-C37)*C36*C38</f>
        <v>512155200</v>
      </c>
      <c r="C20" s="92"/>
    </row>
    <row r="21" spans="1:9" x14ac:dyDescent="0.3">
      <c r="A21" s="7" t="s">
        <v>87</v>
      </c>
      <c r="B21" s="99" t="s">
        <v>77</v>
      </c>
      <c r="C21" s="100"/>
    </row>
    <row r="22" spans="1:9" x14ac:dyDescent="0.3">
      <c r="A22" s="101"/>
      <c r="B22" s="37" t="s">
        <v>78</v>
      </c>
      <c r="C22" s="32">
        <v>0</v>
      </c>
    </row>
    <row r="23" spans="1:9" x14ac:dyDescent="0.3">
      <c r="A23" s="102"/>
      <c r="B23" s="37" t="s">
        <v>79</v>
      </c>
      <c r="C23" s="32">
        <v>0</v>
      </c>
    </row>
    <row r="24" spans="1:9" x14ac:dyDescent="0.3">
      <c r="A24" s="102"/>
      <c r="B24" s="95" t="s">
        <v>88</v>
      </c>
      <c r="C24" s="96"/>
    </row>
    <row r="25" spans="1:9" x14ac:dyDescent="0.3">
      <c r="A25" s="102"/>
      <c r="B25" s="37" t="s">
        <v>80</v>
      </c>
      <c r="C25" s="32">
        <v>240000000</v>
      </c>
    </row>
    <row r="26" spans="1:9" ht="29.1" customHeight="1" x14ac:dyDescent="0.3">
      <c r="A26" s="102"/>
      <c r="B26" s="37" t="s">
        <v>168</v>
      </c>
      <c r="C26" s="32">
        <v>120000000</v>
      </c>
    </row>
    <row r="27" spans="1:9" x14ac:dyDescent="0.3">
      <c r="A27" s="102"/>
      <c r="B27" s="95" t="s">
        <v>89</v>
      </c>
      <c r="C27" s="96"/>
    </row>
    <row r="28" spans="1:9" x14ac:dyDescent="0.3">
      <c r="A28" s="102"/>
      <c r="B28" s="37" t="s">
        <v>172</v>
      </c>
      <c r="C28" s="32">
        <v>0</v>
      </c>
    </row>
    <row r="29" spans="1:9" x14ac:dyDescent="0.3">
      <c r="A29" s="102"/>
      <c r="B29" s="37" t="s">
        <v>78</v>
      </c>
      <c r="C29" s="45">
        <v>153955200</v>
      </c>
    </row>
    <row r="30" spans="1:9" x14ac:dyDescent="0.3">
      <c r="A30" s="102"/>
      <c r="B30" s="37" t="s">
        <v>79</v>
      </c>
      <c r="C30" s="32">
        <v>0</v>
      </c>
    </row>
    <row r="31" spans="1:9" x14ac:dyDescent="0.3">
      <c r="A31" s="102"/>
      <c r="B31" s="95" t="s">
        <v>90</v>
      </c>
      <c r="C31" s="96"/>
    </row>
    <row r="32" spans="1:9" x14ac:dyDescent="0.3">
      <c r="A32" s="102"/>
      <c r="B32" s="37"/>
      <c r="C32" s="32"/>
    </row>
    <row r="33" spans="1:3" x14ac:dyDescent="0.3">
      <c r="A33" s="102"/>
      <c r="B33" s="37" t="s">
        <v>78</v>
      </c>
      <c r="C33" s="32">
        <v>0</v>
      </c>
    </row>
    <row r="34" spans="1:3" x14ac:dyDescent="0.3">
      <c r="A34" s="102"/>
      <c r="B34" s="37" t="s">
        <v>79</v>
      </c>
      <c r="C34" s="32">
        <v>0</v>
      </c>
    </row>
    <row r="35" spans="1:3" x14ac:dyDescent="0.3">
      <c r="A35" s="102"/>
      <c r="B35" s="95" t="s">
        <v>91</v>
      </c>
      <c r="C35" s="96"/>
    </row>
    <row r="36" spans="1:3" x14ac:dyDescent="0.3">
      <c r="A36" s="102"/>
      <c r="B36" s="37" t="s">
        <v>92</v>
      </c>
      <c r="C36" s="33">
        <v>1</v>
      </c>
    </row>
    <row r="37" spans="1:3" x14ac:dyDescent="0.3">
      <c r="A37" s="102"/>
      <c r="B37" s="37" t="s">
        <v>39</v>
      </c>
      <c r="C37" s="34">
        <v>1800000</v>
      </c>
    </row>
    <row r="38" spans="1:3" x14ac:dyDescent="0.3">
      <c r="A38" s="102"/>
      <c r="B38" s="37" t="s">
        <v>93</v>
      </c>
      <c r="C38" s="33">
        <v>1</v>
      </c>
    </row>
    <row r="39" spans="1:3" x14ac:dyDescent="0.3">
      <c r="A39" s="24" t="s">
        <v>94</v>
      </c>
      <c r="B39" s="92">
        <f>IFERROR(B20*(VLOOKUP(B18,E15:F17,2,0)),16666)</f>
        <v>153646560</v>
      </c>
      <c r="C39" s="92"/>
    </row>
    <row r="40" spans="1:3" ht="93" customHeight="1" x14ac:dyDescent="0.3">
      <c r="A40" s="36" t="s">
        <v>95</v>
      </c>
      <c r="B40" s="93" t="s">
        <v>169</v>
      </c>
      <c r="C40" s="94"/>
    </row>
    <row r="41" spans="1:3" ht="211.5" customHeight="1" x14ac:dyDescent="0.3">
      <c r="A41" s="36" t="s">
        <v>96</v>
      </c>
      <c r="B41" s="88" t="s">
        <v>170</v>
      </c>
      <c r="C41" s="89"/>
    </row>
    <row r="42" spans="1:3" ht="26.1" customHeight="1" x14ac:dyDescent="0.3">
      <c r="A42" s="42" t="s">
        <v>97</v>
      </c>
      <c r="B42" s="42"/>
      <c r="C42" s="42"/>
    </row>
    <row r="43" spans="1:3" x14ac:dyDescent="0.3">
      <c r="A43" s="41" t="s">
        <v>98</v>
      </c>
      <c r="B43" s="87"/>
      <c r="C43" s="87"/>
    </row>
    <row r="44" spans="1:3" ht="41.1" customHeight="1" x14ac:dyDescent="0.3">
      <c r="A44" s="41" t="s">
        <v>99</v>
      </c>
      <c r="B44" s="87"/>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6" t="s">
        <v>100</v>
      </c>
      <c r="B1" s="86"/>
      <c r="C1" s="86"/>
    </row>
    <row r="2" spans="1:3" x14ac:dyDescent="0.3">
      <c r="A2" s="20" t="s">
        <v>33</v>
      </c>
      <c r="B2" s="76" t="str">
        <f>'AUTOS NOTA 324'!B2:C2</f>
        <v>SINIESTRO 135006521  LEGIS APJ32635</v>
      </c>
      <c r="C2" s="77"/>
    </row>
    <row r="3" spans="1:3" x14ac:dyDescent="0.3">
      <c r="A3" s="5" t="s">
        <v>1</v>
      </c>
      <c r="B3" s="48" t="str">
        <f>'AUTOS  NOTA 322'!B2:C2</f>
        <v>110013003008-2024-00300-00</v>
      </c>
      <c r="C3" s="48"/>
    </row>
    <row r="4" spans="1:3" x14ac:dyDescent="0.3">
      <c r="A4" s="5" t="s">
        <v>2</v>
      </c>
      <c r="B4" s="48" t="str">
        <f>'AUTOS  NOTA 322'!B3:C3</f>
        <v>JUZGADO OCTAVO (8) CIVIL CIRCUITO DE BOGOTA D.C.</v>
      </c>
      <c r="C4" s="48"/>
    </row>
    <row r="5" spans="1:3" x14ac:dyDescent="0.3">
      <c r="A5" s="5" t="s">
        <v>3</v>
      </c>
      <c r="B5" s="48" t="str">
        <f>'AUTOS  NOTA 322'!B4:C4</f>
        <v>ALFREDO NAVAS PARAMO
TRANSPORTES AGUDELO LOPEZ S.A.S
ALLIANZ SEGUROS S.A.</v>
      </c>
      <c r="C5" s="48"/>
    </row>
    <row r="6" spans="1:3" ht="15" customHeight="1" x14ac:dyDescent="0.3">
      <c r="A6" s="5" t="s">
        <v>4</v>
      </c>
      <c r="B6" s="48" t="str">
        <f>'AUTOS  NOTA 322'!B5:C5</f>
        <v>NELLY MONGUI LUNA (ESPOSA) 17/09/1967
ESTEFANY YORGELIS CARRILLO LUNA (HIJA) 15/02/2000
INGRID KARINA LUNA (HIJA DE CRIANZA) 22/08/1988
BRAYAN DARIO CARRILLO  LUNA (HIJO) 06/09/1998</v>
      </c>
      <c r="C6" s="48"/>
    </row>
    <row r="7" spans="1:3" ht="15" customHeight="1" x14ac:dyDescent="0.3">
      <c r="A7" s="5" t="s">
        <v>5</v>
      </c>
      <c r="B7" s="48" t="str">
        <f>'AUTOS  NOTA 322'!B6:C6</f>
        <v>DEMANDA DIRECTA</v>
      </c>
      <c r="C7" s="48"/>
    </row>
    <row r="8" spans="1:3" ht="15" customHeight="1" x14ac:dyDescent="0.3">
      <c r="A8" s="31" t="s">
        <v>34</v>
      </c>
      <c r="B8" s="48" t="str">
        <f>'AUTOS  NOTA 322'!B7:C8</f>
        <v>RUBEN DARIO CARRILLO ARIZA</v>
      </c>
      <c r="C8" s="48"/>
    </row>
    <row r="9" spans="1:3" ht="18.899999999999999" customHeight="1" x14ac:dyDescent="0.3">
      <c r="A9" s="5" t="s">
        <v>101</v>
      </c>
      <c r="B9" s="48"/>
      <c r="C9" s="48"/>
    </row>
    <row r="10" spans="1:3" x14ac:dyDescent="0.3">
      <c r="A10" s="7" t="s">
        <v>87</v>
      </c>
      <c r="B10" s="109">
        <f>'AUTOS NOTA 324'!B20:C20</f>
        <v>512155200</v>
      </c>
      <c r="C10" s="109"/>
    </row>
    <row r="11" spans="1:3" x14ac:dyDescent="0.3">
      <c r="A11" s="7" t="s">
        <v>102</v>
      </c>
      <c r="B11" s="110">
        <f>'AUTOS NOTA 324'!B39:C39</f>
        <v>153646560</v>
      </c>
      <c r="C11" s="48"/>
    </row>
    <row r="12" spans="1:3" ht="28.8" x14ac:dyDescent="0.3">
      <c r="A12" s="7" t="s">
        <v>103</v>
      </c>
      <c r="B12" s="107"/>
      <c r="C12" s="108"/>
    </row>
    <row r="13" spans="1:3" ht="43.2" x14ac:dyDescent="0.3">
      <c r="A13" s="5" t="s">
        <v>104</v>
      </c>
      <c r="B13" s="48"/>
      <c r="C13" s="48"/>
    </row>
    <row r="14" spans="1:3" ht="43.2" x14ac:dyDescent="0.3">
      <c r="A14" s="5" t="s">
        <v>105</v>
      </c>
      <c r="B14" s="48"/>
      <c r="C14" s="48"/>
    </row>
    <row r="15" spans="1:3" x14ac:dyDescent="0.3">
      <c r="A15" s="5" t="s">
        <v>106</v>
      </c>
      <c r="B15" s="6"/>
      <c r="C15" s="6"/>
    </row>
    <row r="16" spans="1:3" x14ac:dyDescent="0.3">
      <c r="A16" s="7" t="s">
        <v>107</v>
      </c>
      <c r="B16" s="48"/>
      <c r="C16" s="48"/>
    </row>
    <row r="17" spans="1:3" x14ac:dyDescent="0.3">
      <c r="A17" s="6" t="s">
        <v>108</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40</v>
      </c>
      <c r="B1" t="s">
        <v>109</v>
      </c>
      <c r="C1" s="9" t="s">
        <v>44</v>
      </c>
      <c r="D1" s="9" t="s">
        <v>110</v>
      </c>
      <c r="E1" s="3" t="s">
        <v>50</v>
      </c>
      <c r="F1" s="2" t="s">
        <v>81</v>
      </c>
      <c r="G1" s="4">
        <v>0</v>
      </c>
      <c r="H1" t="s">
        <v>16</v>
      </c>
      <c r="I1" t="s">
        <v>111</v>
      </c>
      <c r="K1" t="s">
        <v>112</v>
      </c>
      <c r="L1" s="30" t="s">
        <v>113</v>
      </c>
      <c r="M1" t="s">
        <v>114</v>
      </c>
      <c r="N1" t="s">
        <v>81</v>
      </c>
      <c r="O1" t="s">
        <v>115</v>
      </c>
    </row>
    <row r="2" spans="1:15" x14ac:dyDescent="0.3">
      <c r="A2" t="s">
        <v>114</v>
      </c>
      <c r="B2" t="s">
        <v>116</v>
      </c>
      <c r="C2" t="s">
        <v>117</v>
      </c>
      <c r="D2" s="2" t="s">
        <v>118</v>
      </c>
      <c r="E2" s="1" t="s">
        <v>119</v>
      </c>
      <c r="F2" s="2" t="s">
        <v>120</v>
      </c>
      <c r="G2" s="4">
        <v>0.7</v>
      </c>
      <c r="H2" t="s">
        <v>121</v>
      </c>
      <c r="I2" t="s">
        <v>122</v>
      </c>
      <c r="K2" t="s">
        <v>123</v>
      </c>
      <c r="L2" s="30" t="s">
        <v>124</v>
      </c>
      <c r="M2" t="s">
        <v>125</v>
      </c>
      <c r="N2" t="s">
        <v>83</v>
      </c>
      <c r="O2" t="s">
        <v>116</v>
      </c>
    </row>
    <row r="3" spans="1:15" x14ac:dyDescent="0.3">
      <c r="A3" t="s">
        <v>125</v>
      </c>
      <c r="C3" t="s">
        <v>126</v>
      </c>
      <c r="D3" s="2" t="s">
        <v>127</v>
      </c>
      <c r="E3" s="1" t="s">
        <v>128</v>
      </c>
      <c r="F3" s="2" t="s">
        <v>83</v>
      </c>
      <c r="G3" s="4">
        <v>0.3</v>
      </c>
      <c r="H3" t="s">
        <v>129</v>
      </c>
      <c r="I3" t="s">
        <v>130</v>
      </c>
      <c r="L3" s="30" t="s">
        <v>37</v>
      </c>
      <c r="M3" t="s">
        <v>131</v>
      </c>
      <c r="N3" t="s">
        <v>120</v>
      </c>
    </row>
    <row r="4" spans="1:15" x14ac:dyDescent="0.3">
      <c r="A4" t="s">
        <v>131</v>
      </c>
      <c r="C4" t="s">
        <v>132</v>
      </c>
      <c r="E4" s="1" t="s">
        <v>133</v>
      </c>
      <c r="H4" t="s">
        <v>134</v>
      </c>
      <c r="I4" t="s">
        <v>135</v>
      </c>
      <c r="L4" t="s">
        <v>136</v>
      </c>
    </row>
    <row r="5" spans="1:15" x14ac:dyDescent="0.3">
      <c r="A5" t="s">
        <v>137</v>
      </c>
      <c r="E5" s="1" t="s">
        <v>138</v>
      </c>
      <c r="H5" t="s">
        <v>139</v>
      </c>
      <c r="I5" t="s">
        <v>140</v>
      </c>
      <c r="L5" s="30" t="s">
        <v>141</v>
      </c>
    </row>
    <row r="6" spans="1:15" x14ac:dyDescent="0.3">
      <c r="E6" s="1" t="s">
        <v>142</v>
      </c>
      <c r="I6" t="s">
        <v>143</v>
      </c>
      <c r="L6" s="30" t="s">
        <v>144</v>
      </c>
    </row>
    <row r="7" spans="1:15" x14ac:dyDescent="0.3">
      <c r="E7" s="1" t="s">
        <v>145</v>
      </c>
      <c r="I7" t="s">
        <v>146</v>
      </c>
      <c r="L7" s="30" t="s">
        <v>147</v>
      </c>
    </row>
    <row r="8" spans="1:15" x14ac:dyDescent="0.3">
      <c r="E8" s="1" t="s">
        <v>148</v>
      </c>
      <c r="L8" s="30" t="s">
        <v>89</v>
      </c>
    </row>
    <row r="9" spans="1:15" x14ac:dyDescent="0.3">
      <c r="L9" s="30" t="s">
        <v>149</v>
      </c>
    </row>
    <row r="10" spans="1:15" x14ac:dyDescent="0.3">
      <c r="L10" s="30" t="s">
        <v>150</v>
      </c>
    </row>
    <row r="11" spans="1:15" x14ac:dyDescent="0.3">
      <c r="L11" s="30" t="s">
        <v>151</v>
      </c>
    </row>
    <row r="12" spans="1:15" x14ac:dyDescent="0.3">
      <c r="L12" s="30" t="s">
        <v>152</v>
      </c>
    </row>
    <row r="13" spans="1:15" x14ac:dyDescent="0.3">
      <c r="L13" s="30" t="s">
        <v>153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Camilo Andres Piñeros Lopez</cp:lastModifiedBy>
  <cp:revision/>
  <dcterms:created xsi:type="dcterms:W3CDTF">2020-12-07T14:41:17Z</dcterms:created>
  <dcterms:modified xsi:type="dcterms:W3CDTF">2024-10-07T22:10:40Z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