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3"/>
  <workbookPr filterPrivacy="1" defaultThemeVersion="124226"/>
  <xr:revisionPtr revIDLastSave="0" documentId="8_{CB0A29BB-DBEC-DA46-B22E-57B110A57B58}" xr6:coauthVersionLast="47" xr6:coauthVersionMax="47" xr10:uidLastSave="{00000000-0000-0000-0000-000000000000}"/>
  <bookViews>
    <workbookView xWindow="0" yWindow="0" windowWidth="28800" windowHeight="1800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<sst xmlns="http://schemas.openxmlformats.org/spreadsheetml/2006/main" count="170" uniqueCount="145">
  <si>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</si>
  <si>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</si>
  <si>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</si>
  <si>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</si>
  <si>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</si>
  <si>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</si>
  <si>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</si>
  <si>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</si>
  <si>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</si>
  <si>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</si>
  <si>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</si>
  <si>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</si>
  <si>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</si>
  <si>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</si>
  <si>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</si>
  <si>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</si>
  <si>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</si>
  <si>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</si>
  <si>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</si>
  <si>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</si>
  <si>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</si>
  <si>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</si>
  <si>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</si>
  <si>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</si>
  <si>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</si>
  <si>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</si>
  <si>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</si>
  <si>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</si>
  <si>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</si>
  <si>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</si>
  <si>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</si>
  <si>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</si>
  <si>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</si>
  <si>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</si>
  <si>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</si>
  <si>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</si>
  <si>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</si>
  <si>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</si>
  <si>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</si>
  <si>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</si>
  <si>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</si>
  <si>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</si>
  <si>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</si>
  <si>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</si>
  <si>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</si>
  <si>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</si>
  <si>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</si>
  <si>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</si>
  <si>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</si>
  <si>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</si>
  <si>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</si>
  <si>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</si>
  <si>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</si>
  <si>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</si>
  <si>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</si>
  <si>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</si>
  <si>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</si>
  <si>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</si>
  <si>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</si>
  <si>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</si>
  <si>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</si>
  <si>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</si>
  <si>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</si>
  <si>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</si>
  <si>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</si>
  <si>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</si>
  <si>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</si>
  <si>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</si>
  <si>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</si>
  <si>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</si>
  <si>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</si>
  <si>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</si>
  <si>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</si>
  <si>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</si>
  <si>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</si>
  <si>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</si>
  <si>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</si>
  <si>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</si>
  <si>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</si>
  <si>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</si>
  <si>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</si>
  <si>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</si>
  <si>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</si>
  <si>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</si>
  <si>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</si>
  <si>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</si>
  <si>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</si>
  <si>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</si>
  <si>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</si>
  <si>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</si>
  <si>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</si>
  <si>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</si>
  <si>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</si>
  <si>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</si>
  <si>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</si>
  <si>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</si>
  <si>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</si>
  <si>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</si>
  <si>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</si>
  <si>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</si>
  <si>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</si>
  <si>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</si>
  <si>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</si>
  <si>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</si>
  <si>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</si>
  <si>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</si>
  <si>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</si>
  <si>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</si>
  <si>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</si>
  <si>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</si>
  <si>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</si>
  <si>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</si>
  <si>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</si>
  <si>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</si>
  <si>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</si>
  <si>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</si>
  <si>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</si>
  <si>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</si>
  <si>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</si>
  <si>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</si>
  <si>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</si>
  <si>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</si>
  <si>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</si>
  <si>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</si>
  <si>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</si>
  <si>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</si>
  <si>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</si>
  <si>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</si>
  <si>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</si>
  <si>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</si>
  <si>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G. HERRERA &amp; ASOCIADOS ABOGADOS S.A.S</t>
  </si>
  <si>
    <t>Póliza de automoviles</t>
  </si>
  <si>
    <t>Transportes Especializados Rodrigo Tenorio Rivera LTDA</t>
  </si>
  <si>
    <t xml:space="preserve">  JUZGADO 10 CIVIL DEL CIRCUITO DE CALI</t>
  </si>
  <si>
    <t>760013103010-2024-00033-00</t>
  </si>
  <si>
    <t>27 de enero de 2021</t>
  </si>
  <si>
    <t>07 de febrero de 2024</t>
  </si>
  <si>
    <t>150711552100150/6</t>
  </si>
  <si>
    <t>1. Ana Carolina Arenas Ramírez (Víctima directa)
2. Julian Esteban Arenas Ramírez (Hijo - menor de edad - actúa representado por su madre)
3. Mallory Arenas Ramírez (Hija - mayor de edad)
4. Clara Lucia Ramírez Muñoz (Madre) </t>
  </si>
  <si>
    <t>1. Omar Rodrigo Tenorio Trujillo (conductor)
2. Transportes Especializados Rodrigo Tenorio Rivera LTDA
3. Mapfre Seguros Generales de Colombia S.A. </t>
  </si>
  <si>
    <t xml:space="preserve">El día 27 de enero de 2021 a las 16:50, se presentó un accidente de transito en la ciudad de Cali, donde se vieron involucrados el vehículo de placas UBX418 conducido por el señor Omar Rodrigo Tenorio, de propiedad de Transportes Especializados Rodrigo Tenorio Rivera LTDA, y asegurado con Mapfre Seguros Generales de Colombia S.A.; y la moto UGP67E, en la cual se transportaba como pasajera la señora Ana Carolina Arenas Ramírez. La parte demandante alega que el vehículo de placas UBX418 no respetó la prelación de motociclista y cuando trató de cruzar la intersección colisionó con la moto. La señora Arenas sufrió incapcidad de 150 días, y medicina legal estableció: deformidad física que afecta el cuerpo de carácter permanente, perdida funcional del miembro inferrior derecho de carácter permanente, perdida funcional de órgano de sistema de locomoción de carácter permanente. No se aportó con la demanda dictamen pericial de pérdida de capacidad legal. 
</t>
  </si>
  <si>
    <t xml:space="preserve">La contingencia se califica como EVENTUAL, ya que, si bien el contrato de seguro presta cobertura material y temporal, no se ha probado la responsabilidad en cabeza del vehículo asegurado.
En primer lugar, se aclara que la Póliza de Responsabilidad Civil Básica para Vehículos de Servicio Público No. 15011200123877 cuyo asegurado es Transportes Especializados Rodrigo Tenorio Rivera LTDA., presta cobertura material y temporal, de conformidad con los hechos y pretensiones expuestas en el líbelo de la demanda. Frente a la cobertura temporal, debe señalarse que los hechos, es decir el accidente de tránsito, ocurrieron el pasado 27 de enero de 2021, esto es, dentro de la vigencia de la Póliza, comprendida entre el día 08 de julio del 2020 al 07 de julio del 2021. Aunado a ello, presta cobertura material en tanto ampara la responsabilidad civil extracontractual derivada de la conducción del vehículo de placa UBX-418, pretensión que se endilga en la demanda al conductor de dicho automotor.
Por otro lado, frente a la responsabilidad del asegurado, debe decirse que no se ha probado, por lo siguiente: (i) según información contenida en el Informe Policial de Accidente de Tránsito (IPAT), se establece como hipótesis la codificación 112, que corresponde “no respetó señal de tránsito “PARE” atribuible al vehículo de placas UPG-67E en el cual la víctima directa se desplazaba como pasajera: (ii) El croquis plasmado dentro del IPAT tampoco diagrama de algún modo la responsabilidad sobre el vehículo de placas UBX-418. (iii) No se aporta dictamen pericial por medio del cual se establezca alguna responsabilidad del vehículo asegurado como causa del accidente de tránsito. (iv) Sin embargo, hasta este punto procesal no se encuentra demostrado con un elemento probatorio técnico, la configuración de una causa extraña (hecho de un tercero) como causal de exoneración de responsabilidad, por lo que en este caso será menester la incorporación de un dictamen pericial, el cual aclare de forma fehaciente la ausencia de participación del vehículo de placas UBX-418 en la producción del accidente. Hasta tanto no se compruebe las causas del accidente mediante un dictamen pericial, se considera jurídicamente viable conservar el proceso como eventual. Así las cosas, dependerá de la valoración probatoria que realice el juez de los medios probatorios determinar la absolución de responsabilidad del conductor del vehículo asegurado en la ocurrencia del accidente de tránsito.
Lo anterior sin perjuicio del carácter contingente de la calificación.
</t>
  </si>
  <si>
    <t>El 10 de octubre de 2024 se radicó contestación de la demanda y se formuló llamamiento en garantía al señor Yohan Gabriel Cuervo Cuervo, conductor del vehículo UGP-67E</t>
  </si>
  <si>
    <r>
      <rPr>
        <b/>
        <sz val="10"/>
        <color theme="1"/>
        <rFont val="Calibri"/>
        <family val="2"/>
        <scheme val="minor"/>
      </rPr>
      <t xml:space="preserve">Se solicitó un total de $844.851.945. Discrminado así: 
1. Lucro Cesante: </t>
    </r>
    <r>
      <rPr>
        <sz val="10"/>
        <color theme="1"/>
        <rFont val="Calibri"/>
        <family val="2"/>
        <scheme val="minor"/>
      </rPr>
      <t xml:space="preserve">$148.851.945
</t>
    </r>
    <r>
      <rPr>
        <b/>
        <sz val="10"/>
        <color theme="1"/>
        <rFont val="Calibri"/>
        <family val="2"/>
        <scheme val="minor"/>
      </rPr>
      <t xml:space="preserve">2. Daños Morales: </t>
    </r>
    <r>
      <rPr>
        <sz val="10"/>
        <color theme="1"/>
        <rFont val="Calibri"/>
        <family val="2"/>
        <scheme val="minor"/>
      </rPr>
      <t xml:space="preserve">240 SMLMV (Equivalentes a $278.400.000 al salario del 2023)
Ana Carolina Arenas Ramírez: 60 SMLMV (Equivalentes a $69.600.000 al salario del 2023)
Julian Esteban Arenas Ramírez: 60 SMLMV (Equivalentes a $69.600.000 al salario del 2023) 
Mallory Arenas Ramírez: 60 SMLMV (Equivalentes a $69.600.000 al salario del 2023)
Clara Lucia Ramírez Muñoz: 60 SMLMV (Equivalentes a $69.600.000 al salario del 2023)
</t>
    </r>
    <r>
      <rPr>
        <b/>
        <sz val="10"/>
        <color theme="1"/>
        <rFont val="Calibri"/>
        <family val="2"/>
        <scheme val="minor"/>
      </rPr>
      <t>3.Daño a la Vida en Relación</t>
    </r>
    <r>
      <rPr>
        <sz val="10"/>
        <color theme="1"/>
        <rFont val="Calibri"/>
        <family val="2"/>
        <scheme val="minor"/>
      </rPr>
      <t xml:space="preserve">: 240 SMLMV (Equivalentes a $278.400.000 al salario del 2023)
Ana Carolina Arenas Ramírez: 60 SMLMV (Equivalentes a $69.600.000 al salario del 2023)
Julian Esteban Arenas Ramírez: 60 SMLMV (Equivalentes a $69.600.000 al salario del 2023) 
Mallory Arenas Ramírez: 60 SMLMV (Equivalentes a $69.600.000 al salario del 2023)
Clara Lucia Ramírez Muñoz: 60 SMLMV (Equivalentes a $69.600.000 al salario del 2023)
</t>
    </r>
    <r>
      <rPr>
        <b/>
        <sz val="10"/>
        <color theme="1"/>
        <rFont val="Calibri"/>
        <family val="2"/>
        <scheme val="minor"/>
      </rPr>
      <t xml:space="preserve"> 4. Pérdida de Oportunidad:</t>
    </r>
    <r>
      <rPr>
        <sz val="10"/>
        <color theme="1"/>
        <rFont val="Calibri"/>
        <family val="2"/>
        <scheme val="minor"/>
      </rPr>
      <t xml:space="preserve"> Ana Carolina Arenas Ramírez: 60 SMLMV ($69.600.000 a 2023)
</t>
    </r>
    <r>
      <rPr>
        <b/>
        <sz val="10"/>
        <color theme="1"/>
        <rFont val="Calibri"/>
        <family val="2"/>
        <scheme val="minor"/>
      </rPr>
      <t xml:space="preserve"> 5. Daño a la Salud: </t>
    </r>
    <r>
      <rPr>
        <sz val="10"/>
        <color theme="1"/>
        <rFont val="Calibri"/>
        <family val="2"/>
        <scheme val="minor"/>
      </rPr>
      <t>Ana Carolina Arenas Ramírez: 60 SMLMV ($69.600.000 a 2023)</t>
    </r>
  </si>
  <si>
    <r>
      <t>Como liquidación objetiva de perjuicios se tiene la suma de</t>
    </r>
    <r>
      <rPr>
        <b/>
        <u/>
        <sz val="10"/>
        <color theme="1"/>
        <rFont val="Calibri (Cuerpo)"/>
      </rPr>
      <t xml:space="preserve"> $220.129.198</t>
    </r>
    <r>
      <rPr>
        <sz val="10"/>
        <color theme="1"/>
        <rFont val="Calibri (Cuerpo)"/>
      </rPr>
      <t xml:space="preserve">, valor al que se llegó de la siguiente manera:
</t>
    </r>
    <r>
      <rPr>
        <b/>
        <sz val="10"/>
        <color theme="1"/>
        <rFont val="Calibri (Cuerpo)"/>
      </rPr>
      <t>Lucro cesante:</t>
    </r>
    <r>
      <rPr>
        <sz val="10"/>
        <color theme="1"/>
        <rFont val="Calibri (Cuerpo)"/>
      </rPr>
      <t xml:space="preserve"> $40.129.198. A favor de la señora Ana Carolina Arenas Ramírez. Se llega a este valor teniendo en cuenta la presunción de la Corte Suprema de Justicia, que establece que toda persona mayor de edad devenga al menos el salario mínimo legal mensual vigente, presumiéndose entonces que la víctima directa percibía al menos un salario mínimo. Entonces, por concepto de lucro cesante consolidado arrojó la suma de $ 16.427.114 y por concepto de lucro cesante futuro arrojó la suma de  $23.702.084.  Lo anterior, teniendo como datos para la liquidación los siguientes: (i) Se estima un PCL provisional del 25 %; (ii) Salario mínimo para la fecha de liquidación (2024); (iii) Edad de la lesionada al momento del accidente (37 años); (iv) ocurrencia del accidente (21 de enero de 2021); (v) fecha de la liquidación (17 de octubre de 2024).
</t>
    </r>
    <r>
      <rPr>
        <b/>
        <sz val="10"/>
        <color theme="1"/>
        <rFont val="Calibri (Cuerpo)"/>
      </rPr>
      <t>Daño moral</t>
    </r>
    <r>
      <rPr>
        <sz val="10"/>
        <color theme="1"/>
        <rFont val="Calibri (Cuerpo)"/>
      </rPr>
      <t xml:space="preserve">: $90.000.000. Con ocasión de las lesiones probadas y padecidas por la señora Ana Carolina Arenas Ramírez indicadas arribas. Se reconocerá la suma de $30.000.000 para Ana Arenas; $20.000.000 al menor Julian Esteban Arenas Ramírez; $20.000.000 a la señora Mallory Arenas Ramírez; y, $20.000.000 a Clara Lucia Ramírez Muñoz
Se llegó a tal liquidación teniendo en cuenta que: (i) Obra en el expediente un informe pericial emitido por Medicina Legal, en el que se observa que se le concedió a la señora Arenas 150 días de incapacidad médica, en el que se estableció que la demandante sufrió deformidad física que afecta el cuerpo de carácter permanente, perdida funcional del miembro inferior derecho de carácter permanente, perdida funcional de órgano de sistema de locomoción de carácter permanente.; y (ii) La historia clínica aportada refleja igualmente las lesiones padecidas por el demandante. 
El anterior valor tomando como referencia la sentencia SC780-2020, 10/03/2020 de la Corte Suprema de Justicia, en la que reconoció un valor similar a la víctima directa quien sufrió un «trauma craneano y fractura frontal» mientras se transportaba como pasajera en un vehículo
</t>
    </r>
    <r>
      <rPr>
        <b/>
        <sz val="10"/>
        <color theme="1"/>
        <rFont val="Calibri (Cuerpo)"/>
      </rPr>
      <t>Daño a la vida de relación</t>
    </r>
    <r>
      <rPr>
        <sz val="10"/>
        <color theme="1"/>
        <rFont val="Calibri (Cuerpo)"/>
      </rPr>
      <t xml:space="preserve">: $90.000.000. A favor de Diana Patricia González Preciado (víctima directa) $30.000.000: $20.000.000 al menor Julian Esteban Arenas Ramírez; $20.000.000 a la señora Mallory Arenas Ramírez; y, $20.000.000 a Clara Lucia Ramírez Muñoz. 
Si bien esta tipología de perjuicio se encuentra deferida al “arbitrium judicis”, la sentencia del 23/05/2018, MP: Aroldo Wilson Quiroz ha reconocido como monto máximo por este perjuicio el valor de $60.000.000 a favor de los hijos, padres y el cónyuge en caso de que la víctima falleciera, ahora bien, de forma complementaria la sentencia SC5885 del 2016, concedió el pago de $20.000.000 por concepto de daño a la vida de relación, a una joven que sufrió accidente de tránsito, cuando fue impactada la motocicleta que conducía, por un vehículo de servicio público, y tuvo un PCL del 20,65%. De igual manera, se tomó como referencia la sentencia SC780-2020, 10/03/2020 de la Corte Suprema de Justicia, en la que reconoció la suma de $ 40.000.000 a la víctima directa quien sufrió un «trauma craneano y fractura frontal» mientras se transportaba como pasajera en un vehículo.  
Así, se precisa que dentro del proceso en litigio no existe un dictamen de PCL, desconociendo hasta este momento el verdadero grado de afectación de la víctima, sus secuelas y el origen de las mismas, por lo que se deja claro que esta suma deberá ser liquidada nuevamente cuando se tenga certeza del porcentaje de PCL. 
</t>
    </r>
    <r>
      <rPr>
        <b/>
        <sz val="10"/>
        <color theme="1"/>
        <rFont val="Calibri (Cuerpo)"/>
      </rPr>
      <t>Daño a la salud:</t>
    </r>
    <r>
      <rPr>
        <sz val="10"/>
        <color theme="1"/>
        <rFont val="Calibri (Cuerpo)"/>
      </rPr>
      <t xml:space="preserve"> $0. No se reconoce valor alguno por este concepto ya que, conforme a la sentencia SC 520 de 2020, la Sala Civil de la Corte Suprema de Justicia explicó que dicho concepto es equiparable al daño a la vida de relación, es decir no constituye un daño autónomo susceptible de indemnización, motivo por el cual no se liquida.
</t>
    </r>
    <r>
      <rPr>
        <b/>
        <sz val="10"/>
        <color theme="1"/>
        <rFont val="Calibri (Cuerpo)"/>
      </rPr>
      <t>Pérdida de oportunidad:</t>
    </r>
    <r>
      <rPr>
        <sz val="10"/>
        <color theme="1"/>
        <rFont val="Calibri (Cuerpo)"/>
      </rPr>
      <t xml:space="preserve"> $0 No se reconoce valor alguno por este concepto ya que, conforme a la sentencia SC 5885 de 2016, la indemnización de este perjuicio solo es procedente cuando existe certeza sobre la existencia de una legítima oportunidad, hay una imposibilidad concluyente de obtener el provecho por la supresión definitiva de la oportunidad, y la víctima debe encontrarse en una situación potencialmente apta para obtener el resultado esperado, elementos que en el presente proceso no se encuentran demostrados.
</t>
    </r>
    <r>
      <rPr>
        <b/>
        <sz val="10"/>
        <color theme="1"/>
        <rFont val="Calibri (Cuerpo)"/>
      </rPr>
      <t>Análisis frente a la póliza:</t>
    </r>
    <r>
      <rPr>
        <sz val="10"/>
        <color theme="1"/>
        <rFont val="Calibri (Cuerpo)"/>
      </rPr>
      <t xml:space="preserve"> es de anotar que la póliza tiene un valor asegurado de $3.000.000.000, sin deducible.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</si>
</sst>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
      <sz val="10"/>
      <color theme="1"/>
      <name val="Calibri (Cuerpo)"/>
    </font>
    <font>
      <b/>
      <sz val="10"/>
      <color theme="1"/>
      <name val="Calibri (Cuerpo)"/>
    </font>
    <font>
      <b/>
      <u/>
      <sz val="10"/>
      <color theme="1"/>
      <name val="Calibri (Cuerpo)"/>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5">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1" fillId="0" borderId="1"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3" fillId="2" borderId="1" xfId="0" applyFont="1" applyFill="1" applyBorder="1" applyAlignment="1">
      <alignment horizontal="center" vertical="center"/>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14" fontId="7" fillId="0" borderId="1" xfId="0" applyNumberFormat="1" applyFont="1" applyFill="1" applyBorder="1" applyAlignment="1" applyProtection="1">
      <alignment horizontal="center" vertical="center"/>
      <protection locked="0"/>
    </xf>
    <xf numFmtId="0" fontId="2" fillId="0" borderId="0" xfId="0" applyFont="1" applyFill="1"/>
    <xf numFmtId="14" fontId="7" fillId="0" borderId="1" xfId="0" applyNumberFormat="1" applyFont="1" applyFill="1" applyBorder="1" applyAlignment="1" applyProtection="1">
      <alignment horizontal="left" vertical="top" wrapText="1"/>
      <protection locked="0"/>
    </xf>
    <xf numFmtId="0" fontId="2" fillId="0" borderId="0" xfId="0" applyFont="1" applyFill="1" applyAlignment="1">
      <alignment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zoomScale="94" zoomScaleNormal="80" workbookViewId="0">
      <selection activeCell="I12" sqref="I12"/>
    </sheetView>
  </sheetViews>
  <sheetFormatPr baseColWidth="10" defaultRowHeight="15" x14ac:dyDescent="0.2"/>
  <cols>
    <col min="1" max="1" width="20.5" customWidth="1"/>
    <col min="2" max="2" width="23.5" customWidth="1"/>
    <col min="3" max="3" width="13.5" customWidth="1"/>
    <col min="4" max="4" width="22.1640625" customWidth="1"/>
    <col min="5" max="5" width="14.1640625" customWidth="1"/>
    <col min="8" max="8" width="12.6640625" customWidth="1"/>
    <col min="9" max="9" width="73.5" customWidth="1"/>
    <col min="15" max="15" width="36.5" style="27" bestFit="1" customWidth="1"/>
    <col min="16" max="16" width="28" style="27" bestFit="1" customWidth="1"/>
    <col min="17" max="17" width="38.5" style="27" bestFit="1" customWidth="1"/>
    <col min="18" max="18" width="15.83203125" style="27" customWidth="1"/>
    <col min="19" max="19" width="27.5" style="27" bestFit="1" customWidth="1"/>
    <col min="20" max="20" width="11.5" style="27"/>
  </cols>
  <sheetData>
    <row r="2" spans="1:19" ht="21" x14ac:dyDescent="0.2">
      <c r="A2" s="50" t="s">
        <v>68</v>
      </c>
      <c r="B2" s="50"/>
      <c r="C2" s="50"/>
      <c r="D2" s="50"/>
      <c r="E2" s="50"/>
      <c r="F2" s="50"/>
      <c r="G2" s="50"/>
      <c r="H2" s="50"/>
      <c r="O2" s="23"/>
      <c r="P2" s="24"/>
      <c r="Q2" s="24"/>
      <c r="R2" s="24"/>
      <c r="S2" s="24"/>
    </row>
    <row r="3" spans="1:19" x14ac:dyDescent="0.2">
      <c r="A3" s="46" t="s">
        <v>0</v>
      </c>
      <c r="B3" s="46"/>
      <c r="C3" s="46"/>
      <c r="D3" s="71">
        <v>45582</v>
      </c>
      <c r="E3" s="71"/>
      <c r="F3" s="71"/>
      <c r="G3" s="71"/>
      <c r="H3" s="71"/>
      <c r="I3" s="72"/>
      <c r="O3" s="25"/>
      <c r="P3" s="25"/>
      <c r="Q3" s="26"/>
      <c r="R3" s="26"/>
    </row>
    <row r="4" spans="1:19" x14ac:dyDescent="0.2">
      <c r="A4" s="40" t="s">
        <v>1</v>
      </c>
      <c r="B4" s="48" t="s">
        <v>25</v>
      </c>
      <c r="C4" s="48"/>
      <c r="D4" s="48"/>
      <c r="E4" s="40" t="s">
        <v>2</v>
      </c>
      <c r="F4" s="51" t="s">
        <v>26</v>
      </c>
      <c r="G4" s="51"/>
      <c r="H4" s="51"/>
      <c r="O4" s="25"/>
      <c r="P4" s="25"/>
      <c r="Q4" s="26"/>
      <c r="R4" s="26"/>
    </row>
    <row r="5" spans="1:19" x14ac:dyDescent="0.2">
      <c r="A5" s="40" t="s">
        <v>3</v>
      </c>
      <c r="B5" s="73">
        <v>45546</v>
      </c>
      <c r="C5" s="73"/>
      <c r="D5" s="73"/>
      <c r="E5" s="40" t="s">
        <v>17</v>
      </c>
      <c r="F5" s="55" t="s">
        <v>27</v>
      </c>
      <c r="G5" s="55"/>
      <c r="H5" s="55"/>
      <c r="I5" s="74"/>
      <c r="O5" s="25"/>
      <c r="P5" s="25"/>
      <c r="Q5" s="26"/>
      <c r="R5" s="26"/>
    </row>
    <row r="6" spans="1:19" ht="59" customHeight="1" x14ac:dyDescent="0.2">
      <c r="A6" s="40" t="s">
        <v>4</v>
      </c>
      <c r="B6" s="52" t="s">
        <v>138</v>
      </c>
      <c r="C6" s="52"/>
      <c r="D6" s="52"/>
      <c r="E6" s="52"/>
      <c r="F6" s="52"/>
      <c r="G6" s="52"/>
      <c r="H6" s="52"/>
      <c r="O6" s="25"/>
      <c r="P6" s="25"/>
      <c r="Q6" s="26"/>
      <c r="R6" s="28"/>
    </row>
    <row r="7" spans="1:19" ht="48" customHeight="1" x14ac:dyDescent="0.2">
      <c r="A7" s="40" t="s">
        <v>5</v>
      </c>
      <c r="B7" s="52" t="s">
        <v>139</v>
      </c>
      <c r="C7" s="52"/>
      <c r="D7" s="52"/>
      <c r="E7" s="52"/>
      <c r="F7" s="52"/>
      <c r="G7" s="52"/>
      <c r="H7" s="52"/>
      <c r="O7" s="25"/>
      <c r="P7" s="25"/>
      <c r="Q7" s="26"/>
      <c r="R7" s="28"/>
    </row>
    <row r="8" spans="1:19" ht="32.25" customHeight="1" x14ac:dyDescent="0.2">
      <c r="A8" s="40" t="s">
        <v>6</v>
      </c>
      <c r="B8" s="52" t="s">
        <v>132</v>
      </c>
      <c r="C8" s="52"/>
      <c r="D8" s="52"/>
      <c r="E8" s="52"/>
      <c r="F8" s="52"/>
      <c r="G8" s="52"/>
      <c r="H8" s="52"/>
      <c r="O8" s="25"/>
      <c r="P8" s="25"/>
      <c r="Q8" s="26"/>
      <c r="R8" s="28"/>
    </row>
    <row r="9" spans="1:19" ht="257.25" customHeight="1" x14ac:dyDescent="0.2">
      <c r="A9" s="40" t="s">
        <v>7</v>
      </c>
      <c r="B9" s="48" t="s">
        <v>143</v>
      </c>
      <c r="C9" s="48"/>
      <c r="D9" s="48"/>
      <c r="E9" s="48"/>
      <c r="F9" s="48"/>
      <c r="G9" s="48"/>
      <c r="H9" s="48"/>
      <c r="I9" s="74"/>
      <c r="O9" s="25"/>
      <c r="P9" s="25"/>
      <c r="Q9" s="26"/>
      <c r="R9" s="28"/>
    </row>
    <row r="10" spans="1:19" x14ac:dyDescent="0.2">
      <c r="A10" s="40" t="s">
        <v>8</v>
      </c>
      <c r="B10" s="53">
        <v>220129198</v>
      </c>
      <c r="C10" s="53"/>
      <c r="D10" s="53"/>
      <c r="E10" s="53"/>
      <c r="F10" s="53"/>
      <c r="G10" s="53"/>
      <c r="H10" s="53"/>
      <c r="O10" s="25"/>
      <c r="P10" s="28"/>
      <c r="Q10" s="26"/>
      <c r="R10" s="28"/>
    </row>
    <row r="11" spans="1:19" ht="122.25" customHeight="1" x14ac:dyDescent="0.2">
      <c r="A11" s="40" t="s">
        <v>9</v>
      </c>
      <c r="B11" s="54" t="s">
        <v>140</v>
      </c>
      <c r="C11" s="54"/>
      <c r="D11" s="54"/>
      <c r="E11" s="54"/>
      <c r="F11" s="54"/>
      <c r="G11" s="54"/>
      <c r="H11" s="54"/>
      <c r="O11" s="25"/>
      <c r="P11" s="28"/>
      <c r="Q11" s="26"/>
      <c r="R11" s="28"/>
    </row>
    <row r="12" spans="1:19" ht="229.5" customHeight="1" x14ac:dyDescent="0.2">
      <c r="A12" s="40" t="s">
        <v>10</v>
      </c>
      <c r="B12" s="54" t="s">
        <v>141</v>
      </c>
      <c r="C12" s="54"/>
      <c r="D12" s="54"/>
      <c r="E12" s="54"/>
      <c r="F12" s="54"/>
      <c r="G12" s="54"/>
      <c r="H12" s="54"/>
      <c r="O12" s="25"/>
      <c r="P12" s="28"/>
      <c r="Q12" s="26"/>
      <c r="R12" s="28"/>
    </row>
    <row r="13" spans="1:19" ht="30" x14ac:dyDescent="0.2">
      <c r="A13" s="40" t="s">
        <v>11</v>
      </c>
      <c r="B13" s="41" t="s">
        <v>120</v>
      </c>
      <c r="C13" s="40" t="s">
        <v>12</v>
      </c>
      <c r="D13" s="42"/>
      <c r="E13" s="40" t="s">
        <v>13</v>
      </c>
      <c r="F13" s="51" t="s">
        <v>130</v>
      </c>
      <c r="G13" s="51"/>
      <c r="H13" s="51"/>
    </row>
    <row r="14" spans="1:19" x14ac:dyDescent="0.2">
      <c r="A14" s="40" t="s">
        <v>14</v>
      </c>
      <c r="B14" s="51" t="s">
        <v>133</v>
      </c>
      <c r="C14" s="51"/>
      <c r="D14" s="51"/>
      <c r="E14" s="43" t="s">
        <v>15</v>
      </c>
      <c r="F14" s="58" t="s">
        <v>134</v>
      </c>
      <c r="G14" s="59"/>
      <c r="H14" s="60"/>
      <c r="P14" s="28"/>
      <c r="Q14" s="26"/>
      <c r="R14" s="28"/>
    </row>
    <row r="15" spans="1:19" ht="26.25" customHeight="1" x14ac:dyDescent="0.2">
      <c r="A15" s="40" t="s">
        <v>18</v>
      </c>
      <c r="B15" s="44" t="s">
        <v>137</v>
      </c>
      <c r="C15" s="40" t="s">
        <v>19</v>
      </c>
      <c r="D15" s="44">
        <v>1501120012387</v>
      </c>
      <c r="E15" s="45" t="s">
        <v>67</v>
      </c>
      <c r="F15" s="51" t="s">
        <v>131</v>
      </c>
      <c r="G15" s="51"/>
      <c r="H15" s="51"/>
      <c r="O15" s="25"/>
      <c r="P15" s="28"/>
      <c r="Q15" s="26"/>
      <c r="R15" s="28"/>
    </row>
    <row r="16" spans="1:19" ht="30.75" customHeight="1" x14ac:dyDescent="0.2">
      <c r="A16" s="40" t="s">
        <v>16</v>
      </c>
      <c r="B16" s="62" t="s">
        <v>58</v>
      </c>
      <c r="C16" s="63"/>
      <c r="D16" s="63"/>
      <c r="E16" s="63"/>
      <c r="F16" s="63"/>
      <c r="G16" s="63"/>
      <c r="H16" s="64"/>
      <c r="O16" s="25"/>
      <c r="P16" s="28"/>
      <c r="Q16" s="26"/>
      <c r="R16" s="28"/>
    </row>
    <row r="17" spans="1:9" ht="30" x14ac:dyDescent="0.2">
      <c r="A17" s="40" t="s">
        <v>21</v>
      </c>
      <c r="B17" s="61" t="s">
        <v>135</v>
      </c>
      <c r="C17" s="61"/>
      <c r="D17" s="61"/>
      <c r="E17" s="40" t="s">
        <v>22</v>
      </c>
      <c r="F17" s="61" t="s">
        <v>136</v>
      </c>
      <c r="G17" s="55"/>
      <c r="H17" s="55"/>
    </row>
    <row r="18" spans="1:9" x14ac:dyDescent="0.2">
      <c r="A18" s="56" t="s">
        <v>23</v>
      </c>
      <c r="B18" s="56"/>
      <c r="C18" s="56"/>
      <c r="D18" s="56"/>
      <c r="E18" s="56"/>
      <c r="F18" s="56"/>
      <c r="G18" s="56"/>
      <c r="H18" s="56"/>
    </row>
    <row r="19" spans="1:9" ht="25.5" customHeight="1" x14ac:dyDescent="0.2">
      <c r="A19" s="57" t="s">
        <v>24</v>
      </c>
      <c r="B19" s="57"/>
      <c r="C19" s="57"/>
      <c r="D19" s="57"/>
      <c r="E19" s="57"/>
      <c r="F19" s="57"/>
      <c r="G19" s="57"/>
      <c r="H19" s="57"/>
    </row>
    <row r="20" spans="1:9" ht="120.75" customHeight="1" x14ac:dyDescent="0.2">
      <c r="A20" s="47" t="s">
        <v>144</v>
      </c>
      <c r="B20" s="48"/>
      <c r="C20" s="48"/>
      <c r="D20" s="48"/>
      <c r="E20" s="48"/>
      <c r="F20" s="48"/>
      <c r="G20" s="48"/>
      <c r="H20" s="48"/>
      <c r="I20" s="74"/>
    </row>
    <row r="21" spans="1:9" x14ac:dyDescent="0.2">
      <c r="A21" s="46" t="s">
        <v>129</v>
      </c>
      <c r="B21" s="46"/>
      <c r="C21" s="46"/>
      <c r="D21" s="46"/>
      <c r="E21" s="46"/>
      <c r="F21" s="46"/>
      <c r="G21" s="46"/>
      <c r="H21" s="46"/>
    </row>
    <row r="22" spans="1:9" ht="135.75" customHeight="1" x14ac:dyDescent="0.2">
      <c r="A22" s="49" t="s">
        <v>142</v>
      </c>
      <c r="B22" s="49"/>
      <c r="C22" s="49"/>
      <c r="D22" s="49"/>
      <c r="E22" s="49"/>
      <c r="F22" s="49"/>
      <c r="G22" s="49"/>
      <c r="H22" s="49"/>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5" defaultRowHeight="15" x14ac:dyDescent="0.2"/>
  <cols>
    <col min="1" max="1" width="22.5" style="4" customWidth="1"/>
    <col min="2" max="2" width="19.1640625" style="4" customWidth="1"/>
    <col min="3" max="3" width="14.33203125" style="4" customWidth="1"/>
    <col min="4" max="4" width="23.83203125" style="4" customWidth="1"/>
    <col min="5" max="5" width="19.33203125" style="4" customWidth="1"/>
    <col min="6" max="6" width="20.6640625" style="4" customWidth="1"/>
    <col min="7" max="9" width="11.5" style="4"/>
    <col min="10" max="10" width="20.5" style="4" bestFit="1" customWidth="1"/>
    <col min="11" max="16384" width="11.5" style="4"/>
  </cols>
  <sheetData>
    <row r="2" spans="1:6" ht="21" x14ac:dyDescent="0.2">
      <c r="A2" s="50" t="s">
        <v>77</v>
      </c>
      <c r="B2" s="50"/>
      <c r="C2" s="50"/>
      <c r="D2" s="50"/>
      <c r="E2" s="50"/>
      <c r="F2" s="50"/>
    </row>
    <row r="3" spans="1:6" ht="16" x14ac:dyDescent="0.2">
      <c r="A3" s="2" t="s">
        <v>4</v>
      </c>
      <c r="B3" s="69" t="str">
        <f>'1. ABOGADO EXTERNO'!B6:H6</f>
        <v>1. Ana Carolina Arenas Ramírez (Víctima directa)
2. Julian Esteban Arenas Ramírez (Hijo - menor de edad - actúa representado por su madre)
3. Mallory Arenas Ramírez (Hija - mayor de edad)
4. Clara Lucia Ramírez Muñoz (Madre) </v>
      </c>
      <c r="C3" s="69"/>
      <c r="D3" s="69"/>
      <c r="E3" s="69"/>
      <c r="F3" s="69"/>
    </row>
    <row r="4" spans="1:6" ht="16" x14ac:dyDescent="0.2">
      <c r="A4" s="2" t="s">
        <v>42</v>
      </c>
      <c r="B4" s="36"/>
      <c r="C4" s="2" t="s">
        <v>43</v>
      </c>
      <c r="D4" s="70"/>
      <c r="E4" s="70"/>
      <c r="F4" s="70"/>
    </row>
    <row r="5" spans="1:6" ht="16" x14ac:dyDescent="0.2">
      <c r="A5" s="2" t="s">
        <v>6</v>
      </c>
      <c r="B5" s="69"/>
      <c r="C5" s="69"/>
      <c r="D5" s="69"/>
      <c r="E5" s="69"/>
      <c r="F5" s="69"/>
    </row>
    <row r="6" spans="1:6" ht="16" x14ac:dyDescent="0.2">
      <c r="A6" s="2" t="s">
        <v>45</v>
      </c>
      <c r="B6" s="32"/>
      <c r="C6" s="2" t="s">
        <v>46</v>
      </c>
      <c r="D6" s="39"/>
      <c r="E6" s="2" t="s">
        <v>39</v>
      </c>
      <c r="F6" s="39"/>
    </row>
    <row r="7" spans="1:6" ht="39.75" customHeight="1" x14ac:dyDescent="0.2">
      <c r="A7" s="2" t="s">
        <v>71</v>
      </c>
      <c r="B7" s="32"/>
      <c r="C7" s="2" t="s">
        <v>49</v>
      </c>
      <c r="D7" s="33"/>
      <c r="E7" s="2" t="s">
        <v>50</v>
      </c>
      <c r="F7" s="34"/>
    </row>
    <row r="8" spans="1:6" ht="35.25" customHeight="1" x14ac:dyDescent="0.2">
      <c r="A8" s="2" t="s">
        <v>44</v>
      </c>
      <c r="B8" s="35"/>
      <c r="C8" s="2" t="s">
        <v>69</v>
      </c>
      <c r="D8" s="35"/>
      <c r="E8" s="2" t="s">
        <v>20</v>
      </c>
      <c r="F8" s="36"/>
    </row>
    <row r="9" spans="1:6" ht="37.5" customHeight="1" x14ac:dyDescent="0.2">
      <c r="A9" s="2" t="s">
        <v>48</v>
      </c>
      <c r="B9" s="5"/>
      <c r="C9" s="67" t="s">
        <v>70</v>
      </c>
      <c r="D9" s="69"/>
      <c r="E9" s="2" t="s">
        <v>72</v>
      </c>
      <c r="F9" s="1"/>
    </row>
    <row r="10" spans="1:6" ht="16" x14ac:dyDescent="0.2">
      <c r="A10" s="2" t="s">
        <v>76</v>
      </c>
      <c r="B10" s="5"/>
      <c r="C10" s="67"/>
      <c r="D10" s="69"/>
      <c r="E10" s="2" t="s">
        <v>73</v>
      </c>
      <c r="F10" s="1"/>
    </row>
    <row r="11" spans="1:6" ht="46.5" customHeight="1" x14ac:dyDescent="0.2">
      <c r="A11" s="2" t="s">
        <v>47</v>
      </c>
      <c r="B11" s="37"/>
      <c r="C11" s="2" t="s">
        <v>22</v>
      </c>
      <c r="D11" s="37"/>
      <c r="E11" s="2" t="s">
        <v>7</v>
      </c>
      <c r="F11" s="38"/>
    </row>
    <row r="12" spans="1:6" ht="167.25" customHeight="1" x14ac:dyDescent="0.2">
      <c r="A12" s="2" t="s">
        <v>51</v>
      </c>
      <c r="B12" s="66"/>
      <c r="C12" s="66"/>
      <c r="D12" s="66"/>
      <c r="E12" s="66"/>
      <c r="F12" s="66"/>
    </row>
    <row r="13" spans="1:6" ht="21" x14ac:dyDescent="0.2">
      <c r="A13" s="50" t="s">
        <v>52</v>
      </c>
      <c r="B13" s="50"/>
      <c r="C13" s="50"/>
      <c r="D13" s="50"/>
      <c r="E13" s="50"/>
      <c r="F13" s="50"/>
    </row>
    <row r="14" spans="1:6" x14ac:dyDescent="0.2">
      <c r="A14" s="65"/>
      <c r="B14" s="65"/>
      <c r="C14" s="65"/>
      <c r="D14" s="65"/>
      <c r="E14" s="65"/>
      <c r="F14" s="65"/>
    </row>
    <row r="15" spans="1:6" x14ac:dyDescent="0.2">
      <c r="A15" s="65"/>
      <c r="B15" s="65"/>
      <c r="C15" s="65"/>
      <c r="D15" s="65"/>
      <c r="E15" s="65"/>
      <c r="F15" s="65"/>
    </row>
    <row r="16" spans="1:6" x14ac:dyDescent="0.2">
      <c r="A16" s="65"/>
      <c r="B16" s="65"/>
      <c r="C16" s="65"/>
      <c r="D16" s="65"/>
      <c r="E16" s="65"/>
      <c r="F16" s="65"/>
    </row>
    <row r="17" spans="1:6" x14ac:dyDescent="0.2">
      <c r="A17" s="65"/>
      <c r="B17" s="65"/>
      <c r="C17" s="65"/>
      <c r="D17" s="65"/>
      <c r="E17" s="65"/>
      <c r="F17" s="65"/>
    </row>
    <row r="18" spans="1:6" x14ac:dyDescent="0.2">
      <c r="A18" s="65"/>
      <c r="B18" s="65"/>
      <c r="C18" s="65"/>
      <c r="D18" s="65"/>
      <c r="E18" s="65"/>
      <c r="F18" s="65"/>
    </row>
    <row r="19" spans="1:6" x14ac:dyDescent="0.2">
      <c r="A19" s="65"/>
      <c r="B19" s="65"/>
      <c r="C19" s="65"/>
      <c r="D19" s="65"/>
      <c r="E19" s="65"/>
      <c r="F19" s="65"/>
    </row>
    <row r="20" spans="1:6" x14ac:dyDescent="0.2">
      <c r="A20" s="65"/>
      <c r="B20" s="65"/>
      <c r="C20" s="65"/>
      <c r="D20" s="65"/>
      <c r="E20" s="65"/>
      <c r="F20" s="65"/>
    </row>
    <row r="21" spans="1:6" x14ac:dyDescent="0.2">
      <c r="A21" s="65"/>
      <c r="B21" s="65"/>
      <c r="C21" s="65"/>
      <c r="D21" s="65"/>
      <c r="E21" s="65"/>
      <c r="F21" s="65"/>
    </row>
    <row r="22" spans="1:6" x14ac:dyDescent="0.2">
      <c r="A22" s="65"/>
      <c r="B22" s="65"/>
      <c r="C22" s="65"/>
      <c r="D22" s="65"/>
      <c r="E22" s="65"/>
      <c r="F22" s="65"/>
    </row>
    <row r="23" spans="1:6" x14ac:dyDescent="0.2">
      <c r="A23" s="65"/>
      <c r="B23" s="65"/>
      <c r="C23" s="65"/>
      <c r="D23" s="65"/>
      <c r="E23" s="65"/>
      <c r="F23" s="65"/>
    </row>
    <row r="24" spans="1:6" x14ac:dyDescent="0.2">
      <c r="A24" s="65"/>
      <c r="B24" s="65"/>
      <c r="C24" s="65"/>
      <c r="D24" s="65"/>
      <c r="E24" s="65"/>
      <c r="F24" s="65"/>
    </row>
    <row r="25" spans="1:6" x14ac:dyDescent="0.2">
      <c r="A25" s="65"/>
      <c r="B25" s="65"/>
      <c r="C25" s="65"/>
      <c r="D25" s="65"/>
      <c r="E25" s="65"/>
      <c r="F25" s="65"/>
    </row>
    <row r="26" spans="1:6" x14ac:dyDescent="0.2">
      <c r="A26" s="65"/>
      <c r="B26" s="65"/>
      <c r="C26" s="65"/>
      <c r="D26" s="65"/>
      <c r="E26" s="65"/>
      <c r="F26" s="65"/>
    </row>
    <row r="27" spans="1:6" x14ac:dyDescent="0.2">
      <c r="A27" s="65"/>
      <c r="B27" s="65"/>
      <c r="C27" s="65"/>
      <c r="D27" s="65"/>
      <c r="E27" s="65"/>
      <c r="F27" s="65"/>
    </row>
    <row r="28" spans="1:6" x14ac:dyDescent="0.2">
      <c r="A28" s="65"/>
      <c r="B28" s="65"/>
      <c r="C28" s="65"/>
      <c r="D28" s="65"/>
      <c r="E28" s="65"/>
      <c r="F28" s="65"/>
    </row>
    <row r="29" spans="1:6" x14ac:dyDescent="0.2">
      <c r="A29" s="65"/>
      <c r="B29" s="65"/>
      <c r="C29" s="65"/>
      <c r="D29" s="65"/>
      <c r="E29" s="65"/>
      <c r="F29" s="65"/>
    </row>
    <row r="30" spans="1:6" x14ac:dyDescent="0.2">
      <c r="A30" s="65"/>
      <c r="B30" s="65"/>
      <c r="C30" s="65"/>
      <c r="D30" s="65"/>
      <c r="E30" s="65"/>
      <c r="F30" s="65"/>
    </row>
    <row r="31" spans="1:6" x14ac:dyDescent="0.2">
      <c r="A31" s="65"/>
      <c r="B31" s="65"/>
      <c r="C31" s="65"/>
      <c r="D31" s="65"/>
      <c r="E31" s="65"/>
      <c r="F31" s="65"/>
    </row>
    <row r="32" spans="1:6" x14ac:dyDescent="0.2">
      <c r="A32" s="65"/>
      <c r="B32" s="65"/>
      <c r="C32" s="65"/>
      <c r="D32" s="65"/>
      <c r="E32" s="65"/>
      <c r="F32" s="65"/>
    </row>
    <row r="33" spans="1:6" x14ac:dyDescent="0.2">
      <c r="A33" s="65"/>
      <c r="B33" s="65"/>
      <c r="C33" s="65"/>
      <c r="D33" s="65"/>
      <c r="E33" s="65"/>
      <c r="F33" s="65"/>
    </row>
    <row r="34" spans="1:6" x14ac:dyDescent="0.2">
      <c r="A34" s="65"/>
      <c r="B34" s="65"/>
      <c r="C34" s="65"/>
      <c r="D34" s="65"/>
      <c r="E34" s="65"/>
      <c r="F34" s="65"/>
    </row>
    <row r="35" spans="1:6" x14ac:dyDescent="0.2">
      <c r="A35" s="65"/>
      <c r="B35" s="65"/>
      <c r="C35" s="65"/>
      <c r="D35" s="65"/>
      <c r="E35" s="65"/>
      <c r="F35" s="65"/>
    </row>
    <row r="36" spans="1:6" x14ac:dyDescent="0.2">
      <c r="A36" s="65"/>
      <c r="B36" s="65"/>
      <c r="C36" s="65"/>
      <c r="D36" s="65"/>
      <c r="E36" s="65"/>
      <c r="F36" s="65"/>
    </row>
    <row r="37" spans="1:6" x14ac:dyDescent="0.2">
      <c r="A37" s="67" t="s">
        <v>53</v>
      </c>
      <c r="B37" s="67"/>
      <c r="C37" s="68"/>
      <c r="D37" s="67" t="s">
        <v>54</v>
      </c>
      <c r="E37" s="67"/>
      <c r="F37" s="67"/>
    </row>
    <row r="38" spans="1:6" ht="16" x14ac:dyDescent="0.2">
      <c r="A38" s="2" t="s">
        <v>55</v>
      </c>
      <c r="B38" s="2" t="s">
        <v>56</v>
      </c>
      <c r="C38" s="68"/>
      <c r="D38" s="2" t="s">
        <v>55</v>
      </c>
      <c r="E38" s="67" t="s">
        <v>56</v>
      </c>
      <c r="F38" s="67"/>
    </row>
    <row r="39" spans="1:6" x14ac:dyDescent="0.2">
      <c r="A39" s="3"/>
      <c r="B39" s="3"/>
      <c r="C39" s="68"/>
      <c r="D39" s="3"/>
      <c r="E39" s="65"/>
      <c r="F39" s="65"/>
    </row>
    <row r="40" spans="1:6" x14ac:dyDescent="0.2">
      <c r="A40" s="3"/>
      <c r="B40" s="3"/>
      <c r="C40" s="68"/>
      <c r="D40" s="3"/>
      <c r="E40" s="65"/>
      <c r="F40" s="65"/>
    </row>
    <row r="41" spans="1:6" x14ac:dyDescent="0.2">
      <c r="A41" s="3"/>
      <c r="B41" s="3"/>
      <c r="C41" s="68"/>
      <c r="D41" s="3"/>
      <c r="E41" s="65"/>
      <c r="F41" s="65"/>
    </row>
    <row r="42" spans="1:6" x14ac:dyDescent="0.2">
      <c r="A42" s="3"/>
      <c r="B42" s="3"/>
      <c r="C42" s="68"/>
      <c r="D42" s="3"/>
      <c r="E42" s="65"/>
      <c r="F42" s="65"/>
    </row>
    <row r="43" spans="1:6" x14ac:dyDescent="0.2">
      <c r="A43" s="3"/>
      <c r="B43" s="3"/>
      <c r="C43" s="68"/>
      <c r="D43" s="3"/>
      <c r="E43" s="65"/>
      <c r="F43" s="65"/>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RowHeight="15" x14ac:dyDescent="0.2"/>
  <cols>
    <col min="1" max="1" width="7.1640625" customWidth="1"/>
    <col min="2" max="2" width="15.6640625" bestFit="1" customWidth="1"/>
    <col min="3" max="3" width="20.5" customWidth="1"/>
    <col min="4" max="4" width="14.5" customWidth="1"/>
    <col min="5" max="5" width="21.33203125" customWidth="1"/>
    <col min="6" max="6" width="34.83203125" customWidth="1"/>
    <col min="7" max="7" width="16.1640625" customWidth="1"/>
    <col min="8" max="8" width="15.5" bestFit="1" customWidth="1"/>
    <col min="12" max="12" width="13.83203125" customWidth="1"/>
    <col min="13" max="13" width="13.5" customWidth="1"/>
    <col min="14" max="14" width="12.5" customWidth="1"/>
    <col min="16" max="16" width="18.33203125" bestFit="1" customWidth="1"/>
    <col min="23" max="23" width="15" bestFit="1" customWidth="1"/>
  </cols>
  <sheetData>
    <row r="1" spans="1:28" ht="60" x14ac:dyDescent="0.2">
      <c r="A1" s="7" t="s">
        <v>78</v>
      </c>
      <c r="B1" s="7" t="s">
        <v>1</v>
      </c>
      <c r="C1" s="7" t="s">
        <v>79</v>
      </c>
      <c r="D1" s="8" t="s">
        <v>3</v>
      </c>
      <c r="E1" s="9" t="s">
        <v>80</v>
      </c>
      <c r="F1" s="10" t="s">
        <v>81</v>
      </c>
      <c r="G1" s="9" t="s">
        <v>7</v>
      </c>
      <c r="H1" s="11" t="s">
        <v>82</v>
      </c>
      <c r="I1" s="9" t="s">
        <v>9</v>
      </c>
      <c r="J1" s="9" t="s">
        <v>83</v>
      </c>
      <c r="K1" s="9" t="s">
        <v>84</v>
      </c>
      <c r="L1" s="9" t="s">
        <v>125</v>
      </c>
      <c r="M1" s="9" t="s">
        <v>124</v>
      </c>
      <c r="N1" s="12" t="s">
        <v>126</v>
      </c>
      <c r="O1" s="12" t="s">
        <v>85</v>
      </c>
      <c r="P1" s="12" t="s">
        <v>49</v>
      </c>
      <c r="Q1" s="9" t="s">
        <v>13</v>
      </c>
      <c r="R1" s="10" t="s">
        <v>16</v>
      </c>
      <c r="S1" s="10" t="s">
        <v>86</v>
      </c>
      <c r="T1" s="10" t="s">
        <v>87</v>
      </c>
      <c r="U1" s="13" t="s">
        <v>88</v>
      </c>
      <c r="V1" s="13" t="s">
        <v>89</v>
      </c>
      <c r="W1" s="9" t="s">
        <v>90</v>
      </c>
      <c r="X1" s="9" t="s">
        <v>14</v>
      </c>
      <c r="Y1" s="9" t="s">
        <v>91</v>
      </c>
      <c r="Z1" s="14" t="s">
        <v>92</v>
      </c>
      <c r="AA1" s="10" t="s">
        <v>93</v>
      </c>
      <c r="AB1" s="10" t="s">
        <v>94</v>
      </c>
    </row>
    <row r="2" spans="1:28" ht="48" customHeight="1" x14ac:dyDescent="0.2">
      <c r="A2" s="15" t="s">
        <v>95</v>
      </c>
      <c r="B2" s="15" t="s">
        <v>96</v>
      </c>
      <c r="C2" s="15" t="s">
        <v>97</v>
      </c>
      <c r="D2" s="15" t="s">
        <v>98</v>
      </c>
      <c r="E2" s="15" t="s">
        <v>99</v>
      </c>
      <c r="F2" s="15" t="s">
        <v>100</v>
      </c>
      <c r="G2" s="15" t="s">
        <v>101</v>
      </c>
      <c r="H2" s="15" t="s">
        <v>102</v>
      </c>
      <c r="I2" s="15" t="s">
        <v>103</v>
      </c>
      <c r="J2" s="15" t="s">
        <v>104</v>
      </c>
      <c r="K2" s="15" t="s">
        <v>105</v>
      </c>
      <c r="L2" s="15" t="s">
        <v>127</v>
      </c>
      <c r="M2" s="15" t="s">
        <v>128</v>
      </c>
      <c r="N2" s="15" t="s">
        <v>106</v>
      </c>
      <c r="O2" s="15" t="s">
        <v>107</v>
      </c>
      <c r="P2" s="15" t="s">
        <v>108</v>
      </c>
      <c r="Q2" s="15" t="s">
        <v>109</v>
      </c>
      <c r="R2" s="15" t="s">
        <v>110</v>
      </c>
      <c r="S2" s="15" t="s">
        <v>111</v>
      </c>
      <c r="T2" s="15" t="s">
        <v>112</v>
      </c>
      <c r="U2" s="15" t="s">
        <v>113</v>
      </c>
      <c r="V2" s="15" t="s">
        <v>114</v>
      </c>
      <c r="W2" s="15" t="s">
        <v>115</v>
      </c>
      <c r="X2" s="15" t="s">
        <v>116</v>
      </c>
      <c r="Y2" s="15" t="s">
        <v>117</v>
      </c>
      <c r="Z2" s="15" t="s">
        <v>118</v>
      </c>
      <c r="AA2" s="15" t="s">
        <v>119</v>
      </c>
      <c r="AB2" s="15"/>
    </row>
    <row r="3" spans="1:28" s="31" customFormat="1" x14ac:dyDescent="0.2">
      <c r="A3" s="1">
        <v>1</v>
      </c>
      <c r="B3" s="1" t="str">
        <f>'1. ABOGADO EXTERNO'!B4</f>
        <v>1. Civil Ordinario</v>
      </c>
      <c r="C3" s="1" t="str">
        <f>'1. ABOGADO EXTERNO'!F4</f>
        <v>1. Primera Instancia</v>
      </c>
      <c r="D3" s="6">
        <f>'1. ABOGADO EXTERNO'!B5</f>
        <v>45546</v>
      </c>
      <c r="E3" s="17" t="str">
        <f>'1. ABOGADO EXTERNO'!B6</f>
        <v>1. Ana Carolina Arenas Ramírez (Víctima directa)
2. Julian Esteban Arenas Ramírez (Hijo - menor de edad - actúa representado por su madre)
3. Mallory Arenas Ramírez (Hija - mayor de edad)
4. Clara Lucia Ramírez Muñoz (Madre) </v>
      </c>
      <c r="F3" s="17" t="str">
        <f>'1. ABOGADO EXTERNO'!B7</f>
        <v>1. Omar Rodrigo Tenorio Trujillo (conductor)
2. Transportes Especializados Rodrigo Tenorio Rivera LTDA
3. Mapfre Seguros Generales de Colombia S.A. </v>
      </c>
      <c r="G3" s="17" t="str">
        <f>'1. ABOGADO EXTERNO'!B9</f>
        <v>Se solicitó un total de $844.851.945. Discrminado así: 
1. Lucro Cesante: $148.851.945
2. Daños Morales: 240 SMLMV (Equivalentes a $278.400.000 al salario del 2023)
Ana Carolina Arenas Ramírez: 60 SMLMV (Equivalentes a $69.600.000 al salario del 2023)
Julian Esteban Arenas Ramírez: 60 SMLMV (Equivalentes a $69.600.000 al salario del 2023) 
Mallory Arenas Ramírez: 60 SMLMV (Equivalentes a $69.600.000 al salario del 2023)
Clara Lucia Ramírez Muñoz: 60 SMLMV (Equivalentes a $69.600.000 al salario del 2023)
3.Daño a la Vida en Relación: 240 SMLMV (Equivalentes a $278.400.000 al salario del 2023)
Ana Carolina Arenas Ramírez: 60 SMLMV (Equivalentes a $69.600.000 al salario del 2023)
Julian Esteban Arenas Ramírez: 60 SMLMV (Equivalentes a $69.600.000 al salario del 2023) 
Mallory Arenas Ramírez: 60 SMLMV (Equivalentes a $69.600.000 al salario del 2023)
Clara Lucia Ramírez Muñoz: 60 SMLMV (Equivalentes a $69.600.000 al salario del 2023)
 4. Pérdida de Oportunidad: Ana Carolina Arenas Ramírez: 60 SMLMV ($69.600.000 a 2023)
 5. Daño a la Salud: Ana Carolina Arenas Ramírez: 60 SMLMV ($69.600.000 a 2023)</v>
      </c>
      <c r="H3" s="18">
        <f>'1. ABOGADO EXTERNO'!B10</f>
        <v>220129198</v>
      </c>
      <c r="I3" s="17" t="str">
        <f>'1. ABOGADO EXTERNO'!B11</f>
        <v xml:space="preserve">El día 27 de enero de 2021 a las 16:50, se presentó un accidente de transito en la ciudad de Cali, donde se vieron involucrados el vehículo de placas UBX418 conducido por el señor Omar Rodrigo Tenorio, de propiedad de Transportes Especializados Rodrigo Tenorio Rivera LTDA, y asegurado con Mapfre Seguros Generales de Colombia S.A.; y la moto UGP67E, en la cual se transportaba como pasajera la señora Ana Carolina Arenas Ramírez. La parte demandante alega que el vehículo de placas UBX418 no respetó la prelación de motociclista y cuando trató de cruzar la intersección colisionó con la moto. La señora Arenas sufrió incapcidad de 150 días, y medicina legal estableció: deformidad física que afecta el cuerpo de carácter permanente, perdida funcional del miembro inferrior derecho de carácter permanente, perdida funcional de órgano de sistema de locomoción de carácter permanente. No se aportó con la demanda dictamen pericial de pérdida de capacidad legal. 
</v>
      </c>
      <c r="J3" s="17" t="str">
        <f>'1. ABOGADO EXTERNO'!B12</f>
        <v xml:space="preserve">La contingencia se califica como EVENTUAL, ya que, si bien el contrato de seguro presta cobertura material y temporal, no se ha probado la responsabilidad en cabeza del vehículo asegurado.
En primer lugar, se aclara que la Póliza de Responsabilidad Civil Básica para Vehículos de Servicio Público No. 15011200123877 cuyo asegurado es Transportes Especializados Rodrigo Tenorio Rivera LTDA., presta cobertura material y temporal, de conformidad con los hechos y pretensiones expuestas en el líbelo de la demanda. Frente a la cobertura temporal, debe señalarse que los hechos, es decir el accidente de tránsito, ocurrieron el pasado 27 de enero de 2021, esto es, dentro de la vigencia de la Póliza, comprendida entre el día 08 de julio del 2020 al 07 de julio del 2021. Aunado a ello, presta cobertura material en tanto ampara la responsabilidad civil extracontractual derivada de la conducción del vehículo de placa UBX-418, pretensión que se endilga en la demanda al conductor de dicho automotor.
Por otro lado, frente a la responsabilidad del asegurado, debe decirse que no se ha probado, por lo siguiente: (i) según información contenida en el Informe Policial de Accidente de Tránsito (IPAT), se establece como hipótesis la codificación 112, que corresponde “no respetó señal de tránsito “PARE” atribuible al vehículo de placas UPG-67E en el cual la víctima directa se desplazaba como pasajera: (ii) El croquis plasmado dentro del IPAT tampoco diagrama de algún modo la responsabilidad sobre el vehículo de placas UBX-418. (iii) No se aporta dictamen pericial por medio del cual se establezca alguna responsabilidad del vehículo asegurado como causa del accidente de tránsito. (iv) Sin embargo, hasta este punto procesal no se encuentra demostrado con un elemento probatorio técnico, la configuración de una causa extraña (hecho de un tercero) como causal de exoneración de responsabilidad, por lo que en este caso será menester la incorporación de un dictamen pericial, el cual aclare de forma fehaciente la ausencia de participación del vehículo de placas UBX-418 en la producción del accidente. Hasta tanto no se compruebe las causas del accidente mediante un dictamen pericial, se considera jurídicamente viable conservar el proceso como eventual. Así las cosas, dependerá de la valoración probatoria que realice el juez de los medios probatorios determinar la absolución de responsabilidad del conductor del vehículo asegurado en la ocurrencia del accidente de tránsito.
Lo anterior sin perjuicio del carácter contingente de la calificación.
</v>
      </c>
      <c r="K3" s="22" t="str">
        <f>'1. ABOGADO EXTERNO'!B13</f>
        <v>2 Eventual (50% en contra y 50% a favor )</v>
      </c>
      <c r="L3" s="22"/>
      <c r="M3" s="22"/>
      <c r="N3" s="30" t="s">
        <v>123</v>
      </c>
      <c r="O3" s="19" t="s">
        <v>123</v>
      </c>
      <c r="P3" s="18">
        <f>'2. ABOGADO INTERNO '!D7</f>
        <v>0</v>
      </c>
      <c r="Q3" s="17"/>
      <c r="R3" s="17" t="str">
        <f>'1. ABOGADO EXTERNO'!B16</f>
        <v>AUTOS</v>
      </c>
      <c r="S3" s="17"/>
      <c r="T3" s="1"/>
      <c r="U3" s="20"/>
      <c r="V3" s="17"/>
      <c r="W3" s="21">
        <f>'2. ABOGADO INTERNO '!B8</f>
        <v>0</v>
      </c>
      <c r="X3" s="22" t="str">
        <f>'1. ABOGADO EXTERNO'!B14</f>
        <v xml:space="preserve">  JUZGADO 10 CIVIL DEL CIRCUITO DE CALI</v>
      </c>
      <c r="Y3" s="1" t="str">
        <f>'1. ABOGADO EXTERNO'!F14</f>
        <v>760013103010-2024-00033-00</v>
      </c>
      <c r="Z3" s="1" t="str">
        <f>'1. ABOGADO EXTERNO'!F5</f>
        <v xml:space="preserve">VIGENTE </v>
      </c>
      <c r="AA3" s="17" t="str">
        <f>'1. ABOGADO EXTERNO'!A22</f>
        <v>El 10 de octubre de 2024 se radicó contestación de la demanda y se formuló llamamiento en garantía al señor Yohan Gabriel Cuervo Cuervo, conductor del vehículo UGP-67E</v>
      </c>
      <c r="AB3" s="17"/>
    </row>
    <row r="4" spans="1:28"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5" x14ac:dyDescent="0.2"/>
  <cols>
    <col min="1" max="1" width="22.6640625" customWidth="1"/>
    <col min="2" max="2" width="27.6640625" bestFit="1" customWidth="1"/>
    <col min="3" max="3" width="40.33203125" bestFit="1" customWidth="1"/>
    <col min="4" max="4" width="11.83203125" bestFit="1" customWidth="1"/>
    <col min="5" max="5" width="24" bestFit="1" customWidth="1"/>
    <col min="6" max="6" width="19.33203125" bestFit="1" customWidth="1"/>
  </cols>
  <sheetData>
    <row r="1" spans="1:6" x14ac:dyDescent="0.2">
      <c r="A1" s="23" t="s">
        <v>1</v>
      </c>
      <c r="B1" s="24" t="s">
        <v>2</v>
      </c>
      <c r="C1" s="24" t="s">
        <v>39</v>
      </c>
      <c r="D1" s="24" t="s">
        <v>17</v>
      </c>
      <c r="E1" s="24" t="s">
        <v>57</v>
      </c>
      <c r="F1" s="29" t="s">
        <v>70</v>
      </c>
    </row>
    <row r="2" spans="1:6" x14ac:dyDescent="0.2">
      <c r="A2" s="25"/>
      <c r="B2" s="25"/>
      <c r="C2" s="26"/>
      <c r="D2" s="26"/>
      <c r="E2" s="27"/>
      <c r="F2" s="4"/>
    </row>
    <row r="3" spans="1:6" x14ac:dyDescent="0.2">
      <c r="A3" s="25" t="s">
        <v>25</v>
      </c>
      <c r="B3" s="25" t="s">
        <v>26</v>
      </c>
      <c r="C3" s="26" t="s">
        <v>121</v>
      </c>
      <c r="D3" s="26" t="s">
        <v>27</v>
      </c>
      <c r="E3" s="27" t="s">
        <v>58</v>
      </c>
      <c r="F3" s="4" t="s">
        <v>74</v>
      </c>
    </row>
    <row r="4" spans="1:6" x14ac:dyDescent="0.2">
      <c r="A4" s="25" t="s">
        <v>28</v>
      </c>
      <c r="B4" s="25" t="s">
        <v>29</v>
      </c>
      <c r="C4" s="26" t="s">
        <v>120</v>
      </c>
      <c r="D4" s="26" t="s">
        <v>30</v>
      </c>
      <c r="E4" s="27" t="s">
        <v>59</v>
      </c>
      <c r="F4" s="4" t="s">
        <v>75</v>
      </c>
    </row>
    <row r="5" spans="1:6" x14ac:dyDescent="0.2">
      <c r="A5" s="25" t="s">
        <v>31</v>
      </c>
      <c r="B5" s="25" t="s">
        <v>32</v>
      </c>
      <c r="C5" s="26" t="s">
        <v>41</v>
      </c>
      <c r="D5" s="28"/>
      <c r="E5" s="27" t="s">
        <v>60</v>
      </c>
    </row>
    <row r="6" spans="1:6" x14ac:dyDescent="0.2">
      <c r="A6" s="25" t="s">
        <v>33</v>
      </c>
      <c r="B6" s="25" t="s">
        <v>40</v>
      </c>
      <c r="C6" s="26"/>
      <c r="D6" s="28"/>
      <c r="E6" s="27" t="s">
        <v>61</v>
      </c>
    </row>
    <row r="7" spans="1:6" x14ac:dyDescent="0.2">
      <c r="A7" s="25" t="s">
        <v>34</v>
      </c>
      <c r="B7" s="25"/>
      <c r="C7" s="26"/>
      <c r="D7" s="28"/>
      <c r="E7" s="27" t="s">
        <v>62</v>
      </c>
    </row>
    <row r="8" spans="1:6" x14ac:dyDescent="0.2">
      <c r="A8" s="25" t="s">
        <v>35</v>
      </c>
      <c r="B8" s="25"/>
      <c r="C8" s="26"/>
      <c r="D8" s="28"/>
      <c r="E8" s="27" t="s">
        <v>122</v>
      </c>
    </row>
    <row r="9" spans="1:6" x14ac:dyDescent="0.2">
      <c r="A9" s="25" t="s">
        <v>36</v>
      </c>
      <c r="B9" s="28"/>
      <c r="C9" s="26"/>
      <c r="D9" s="28"/>
      <c r="E9" s="27" t="s">
        <v>63</v>
      </c>
    </row>
    <row r="10" spans="1:6" x14ac:dyDescent="0.2">
      <c r="A10" s="25" t="s">
        <v>37</v>
      </c>
      <c r="B10" s="28"/>
      <c r="C10" s="26"/>
      <c r="D10" s="28"/>
      <c r="E10" s="27" t="s">
        <v>64</v>
      </c>
    </row>
    <row r="11" spans="1:6" x14ac:dyDescent="0.2">
      <c r="A11" s="25" t="s">
        <v>38</v>
      </c>
      <c r="B11" s="28"/>
      <c r="C11" s="26"/>
      <c r="D11" s="28"/>
      <c r="E11" s="27" t="s">
        <v>65</v>
      </c>
    </row>
    <row r="12" spans="1:6" x14ac:dyDescent="0.2">
      <c r="A12" s="27"/>
      <c r="B12" s="27"/>
      <c r="C12" s="27"/>
      <c r="D12" s="27"/>
      <c r="E12" s="27" t="s">
        <v>66</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2024-10-17T22:24:23Z</dcterms:modified>
  <cp:version>V1</cp:version>
</cp:coreProperties>
</file>