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https://rgcayc-my.sharepoint.com/personal/arodriguez_rgc_com_co/Documents/Desktop/RGC/ANS/ANS CANDELARIA/"/>
    </mc:Choice>
  </mc:AlternateContent>
  <xr:revisionPtr revIDLastSave="98" documentId="8_{49AE64A3-11B4-40CB-B3AC-45A0105E7144}" xr6:coauthVersionLast="47" xr6:coauthVersionMax="47" xr10:uidLastSave="{16FC098F-1917-4E2A-A458-0A6C4BA2F38C}"/>
  <bookViews>
    <workbookView xWindow="-120" yWindow="-120" windowWidth="20730" windowHeight="11160" tabRatio="655" activeTab="2" xr2:uid="{00000000-000D-0000-FFFF-FFFF00000000}"/>
  </bookViews>
  <sheets>
    <sheet name="Formato" sheetId="2" r:id="rId1"/>
    <sheet name="Formato (2)" sheetId="4" state="hidden" r:id="rId2"/>
    <sheet name="Preconciliacion" sheetId="5" r:id="rId3"/>
    <sheet name="Hoja1" sheetId="3" state="hidden" r:id="rId4"/>
  </sheets>
  <definedNames>
    <definedName name="_xlnm._FilterDatabase" localSheetId="0" hidden="1">Formato!$A$5:$AB$80</definedName>
    <definedName name="_xlnm._FilterDatabase" localSheetId="1" hidden="1">'Formato (2)'!$A$1:$AF$1</definedName>
    <definedName name="FACTURA.">'Formato (2)'!$B$1:$AF$1</definedName>
  </definedNames>
  <calcPr calcId="191029"/>
  <pivotCaches>
    <pivotCache cacheId="44"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4" l="1"/>
  <c r="O3" i="4" s="1"/>
  <c r="N4" i="4"/>
  <c r="O4" i="4" s="1"/>
  <c r="N5" i="4"/>
  <c r="O5" i="4" s="1"/>
  <c r="N6" i="4"/>
  <c r="O6" i="4" s="1"/>
  <c r="N7" i="4"/>
  <c r="O7" i="4" s="1"/>
  <c r="N8" i="4"/>
  <c r="O8" i="4" s="1"/>
  <c r="N9" i="4"/>
  <c r="O9" i="4" s="1"/>
  <c r="N10" i="4"/>
  <c r="O10" i="4" s="1"/>
  <c r="N11" i="4"/>
  <c r="O11" i="4" s="1"/>
  <c r="N12" i="4"/>
  <c r="O12" i="4" s="1"/>
  <c r="N13" i="4"/>
  <c r="O13" i="4" s="1"/>
  <c r="N14" i="4"/>
  <c r="O14" i="4" s="1"/>
  <c r="N15" i="4"/>
  <c r="O15" i="4" s="1"/>
  <c r="N16" i="4"/>
  <c r="O16" i="4" s="1"/>
  <c r="N17" i="4"/>
  <c r="O17" i="4" s="1"/>
  <c r="N18" i="4"/>
  <c r="O18" i="4" s="1"/>
  <c r="N19" i="4"/>
  <c r="O19" i="4" s="1"/>
  <c r="N20" i="4"/>
  <c r="O20" i="4" s="1"/>
  <c r="N21" i="4"/>
  <c r="O21" i="4" s="1"/>
  <c r="N22" i="4"/>
  <c r="O22" i="4" s="1"/>
  <c r="N23" i="4"/>
  <c r="O23" i="4" s="1"/>
  <c r="N24" i="4"/>
  <c r="O24" i="4" s="1"/>
  <c r="N25" i="4"/>
  <c r="O25" i="4" s="1"/>
  <c r="N26" i="4"/>
  <c r="O26" i="4" s="1"/>
  <c r="N27" i="4"/>
  <c r="O27" i="4" s="1"/>
  <c r="N28" i="4"/>
  <c r="O28" i="4" s="1"/>
  <c r="N29" i="4"/>
  <c r="O29" i="4" s="1"/>
  <c r="N30" i="4"/>
  <c r="O30" i="4" s="1"/>
  <c r="N31" i="4"/>
  <c r="O31" i="4" s="1"/>
  <c r="N32" i="4"/>
  <c r="O32" i="4" s="1"/>
  <c r="N33" i="4"/>
  <c r="O33" i="4" s="1"/>
  <c r="N34" i="4"/>
  <c r="O34" i="4" s="1"/>
  <c r="N35" i="4"/>
  <c r="O35" i="4" s="1"/>
  <c r="N36" i="4"/>
  <c r="O36" i="4" s="1"/>
  <c r="N37" i="4"/>
  <c r="O37" i="4" s="1"/>
  <c r="N38" i="4"/>
  <c r="O38" i="4" s="1"/>
  <c r="N39" i="4"/>
  <c r="O39" i="4" s="1"/>
  <c r="N40" i="4"/>
  <c r="O40" i="4" s="1"/>
  <c r="N41" i="4"/>
  <c r="O41" i="4" s="1"/>
  <c r="N42" i="4"/>
  <c r="O42" i="4" s="1"/>
  <c r="N43" i="4"/>
  <c r="O43" i="4" s="1"/>
  <c r="N44" i="4"/>
  <c r="O44" i="4" s="1"/>
  <c r="N45" i="4"/>
  <c r="O45" i="4" s="1"/>
  <c r="N46" i="4"/>
  <c r="O46" i="4" s="1"/>
  <c r="N47" i="4"/>
  <c r="O47" i="4" s="1"/>
  <c r="N48" i="4"/>
  <c r="O48" i="4" s="1"/>
  <c r="N49" i="4"/>
  <c r="O49" i="4" s="1"/>
  <c r="N50" i="4"/>
  <c r="O50" i="4" s="1"/>
  <c r="N51" i="4"/>
  <c r="O51" i="4" s="1"/>
  <c r="N52" i="4"/>
  <c r="O52" i="4" s="1"/>
  <c r="N53" i="4"/>
  <c r="O53" i="4" s="1"/>
  <c r="N54" i="4"/>
  <c r="O54" i="4" s="1"/>
  <c r="N55" i="4"/>
  <c r="O55" i="4" s="1"/>
  <c r="N56" i="4"/>
  <c r="O56" i="4" s="1"/>
  <c r="N57" i="4"/>
  <c r="O57" i="4" s="1"/>
  <c r="N58" i="4"/>
  <c r="O58" i="4" s="1"/>
  <c r="N59" i="4"/>
  <c r="O59" i="4" s="1"/>
  <c r="N60" i="4"/>
  <c r="O60" i="4" s="1"/>
  <c r="N61" i="4"/>
  <c r="O61" i="4" s="1"/>
  <c r="N62" i="4"/>
  <c r="O62" i="4" s="1"/>
  <c r="N63" i="4"/>
  <c r="O63" i="4" s="1"/>
  <c r="N64" i="4"/>
  <c r="O64" i="4" s="1"/>
  <c r="N65" i="4"/>
  <c r="O65" i="4" s="1"/>
  <c r="N66" i="4"/>
  <c r="O66" i="4" s="1"/>
  <c r="N67" i="4"/>
  <c r="O67" i="4" s="1"/>
  <c r="N68" i="4"/>
  <c r="O68" i="4" s="1"/>
  <c r="N69" i="4"/>
  <c r="O69" i="4" s="1"/>
  <c r="N70" i="4"/>
  <c r="O70" i="4" s="1"/>
  <c r="N71" i="4"/>
  <c r="O71" i="4" s="1"/>
  <c r="N72" i="4"/>
  <c r="O72" i="4" s="1"/>
  <c r="N73" i="4"/>
  <c r="O73" i="4" s="1"/>
  <c r="N74" i="4"/>
  <c r="O74" i="4" s="1"/>
  <c r="N75" i="4"/>
  <c r="O75" i="4" s="1"/>
  <c r="W52" i="4" l="1"/>
  <c r="N2" i="4"/>
  <c r="O2" i="4" s="1"/>
  <c r="X27" i="4"/>
  <c r="X28" i="4"/>
  <c r="Z28" i="4"/>
  <c r="W29" i="4"/>
  <c r="Z29" i="4"/>
  <c r="Z30" i="4"/>
  <c r="W32" i="4"/>
  <c r="X32" i="4"/>
  <c r="Z34" i="4"/>
  <c r="X35" i="4"/>
  <c r="Z38" i="4"/>
  <c r="Z39" i="4"/>
  <c r="W40" i="4"/>
  <c r="X40" i="4"/>
  <c r="W41" i="4"/>
  <c r="X43" i="4"/>
  <c r="X44" i="4"/>
  <c r="W47" i="4"/>
  <c r="W48" i="4"/>
  <c r="X50" i="4"/>
  <c r="X51" i="4"/>
  <c r="Z51" i="4"/>
  <c r="Z52" i="4"/>
  <c r="Z53" i="4"/>
  <c r="W54" i="4"/>
  <c r="X54" i="4"/>
  <c r="Z54" i="4"/>
  <c r="Z55" i="4"/>
  <c r="W56" i="4"/>
  <c r="W57" i="4"/>
  <c r="X57" i="4"/>
  <c r="X58" i="4"/>
  <c r="X59" i="4"/>
  <c r="Z59" i="4"/>
  <c r="Z60" i="4"/>
  <c r="W61" i="4"/>
  <c r="Z61" i="4"/>
  <c r="W62" i="4"/>
  <c r="X62" i="4"/>
  <c r="Z62" i="4"/>
  <c r="W63" i="4"/>
  <c r="W64" i="4"/>
  <c r="X67" i="4"/>
  <c r="Z67" i="4"/>
  <c r="X68" i="4"/>
  <c r="Z68" i="4"/>
  <c r="W69" i="4"/>
  <c r="Z69" i="4"/>
  <c r="W70" i="4"/>
  <c r="Z70" i="4"/>
  <c r="W71" i="4"/>
  <c r="W72" i="4"/>
  <c r="X72" i="4"/>
  <c r="W73" i="4"/>
  <c r="X73" i="4"/>
  <c r="Z73" i="4"/>
  <c r="X74" i="4"/>
  <c r="W75" i="4"/>
  <c r="X75" i="4"/>
  <c r="A27" i="4"/>
  <c r="B27" i="4"/>
  <c r="C27" i="4"/>
  <c r="D27" i="4"/>
  <c r="E27" i="4"/>
  <c r="F27" i="4"/>
  <c r="G27" i="4"/>
  <c r="H27" i="4"/>
  <c r="I27" i="4"/>
  <c r="J27" i="4"/>
  <c r="K27" i="4"/>
  <c r="L27" i="4"/>
  <c r="M27" i="4"/>
  <c r="P27" i="4"/>
  <c r="Q27" i="4"/>
  <c r="R27" i="4"/>
  <c r="S27" i="4"/>
  <c r="T27" i="4"/>
  <c r="U27" i="4"/>
  <c r="V27" i="4"/>
  <c r="Y27" i="4"/>
  <c r="AA27" i="4"/>
  <c r="A28" i="4"/>
  <c r="B28" i="4"/>
  <c r="C28" i="4"/>
  <c r="D28" i="4"/>
  <c r="E28" i="4"/>
  <c r="F28" i="4"/>
  <c r="G28" i="4"/>
  <c r="H28" i="4"/>
  <c r="I28" i="4"/>
  <c r="J28" i="4"/>
  <c r="K28" i="4"/>
  <c r="L28" i="4"/>
  <c r="M28" i="4"/>
  <c r="P28" i="4"/>
  <c r="Q28" i="4"/>
  <c r="R28" i="4"/>
  <c r="S28" i="4"/>
  <c r="T28" i="4"/>
  <c r="U28" i="4"/>
  <c r="V28" i="4"/>
  <c r="Y28" i="4"/>
  <c r="A29" i="4"/>
  <c r="B29" i="4"/>
  <c r="C29" i="4"/>
  <c r="D29" i="4"/>
  <c r="E29" i="4"/>
  <c r="F29" i="4"/>
  <c r="G29" i="4"/>
  <c r="H29" i="4"/>
  <c r="I29" i="4"/>
  <c r="J29" i="4"/>
  <c r="K29" i="4"/>
  <c r="L29" i="4"/>
  <c r="M29" i="4"/>
  <c r="P29" i="4"/>
  <c r="Q29" i="4"/>
  <c r="R29" i="4"/>
  <c r="S29" i="4"/>
  <c r="T29" i="4"/>
  <c r="U29" i="4"/>
  <c r="V29" i="4"/>
  <c r="X29" i="4"/>
  <c r="Y29" i="4"/>
  <c r="AA29" i="4"/>
  <c r="A30" i="4"/>
  <c r="B30" i="4"/>
  <c r="C30" i="4"/>
  <c r="D30" i="4"/>
  <c r="E30" i="4"/>
  <c r="F30" i="4"/>
  <c r="G30" i="4"/>
  <c r="H30" i="4"/>
  <c r="I30" i="4"/>
  <c r="J30" i="4"/>
  <c r="K30" i="4"/>
  <c r="L30" i="4"/>
  <c r="M30" i="4"/>
  <c r="P30" i="4"/>
  <c r="Q30" i="4"/>
  <c r="R30" i="4"/>
  <c r="S30" i="4"/>
  <c r="T30" i="4"/>
  <c r="U30" i="4"/>
  <c r="V30" i="4"/>
  <c r="Y30" i="4"/>
  <c r="A31" i="4"/>
  <c r="B31" i="4"/>
  <c r="C31" i="4"/>
  <c r="D31" i="4"/>
  <c r="E31" i="4"/>
  <c r="F31" i="4"/>
  <c r="G31" i="4"/>
  <c r="H31" i="4"/>
  <c r="I31" i="4"/>
  <c r="J31" i="4"/>
  <c r="K31" i="4"/>
  <c r="L31" i="4"/>
  <c r="M31" i="4"/>
  <c r="P31" i="4"/>
  <c r="Q31" i="4"/>
  <c r="R31" i="4"/>
  <c r="S31" i="4"/>
  <c r="T31" i="4"/>
  <c r="U31" i="4"/>
  <c r="V31" i="4"/>
  <c r="W31" i="4"/>
  <c r="Y31" i="4"/>
  <c r="Z31" i="4"/>
  <c r="A32" i="4"/>
  <c r="B32" i="4"/>
  <c r="C32" i="4"/>
  <c r="D32" i="4"/>
  <c r="E32" i="4"/>
  <c r="F32" i="4"/>
  <c r="G32" i="4"/>
  <c r="H32" i="4"/>
  <c r="I32" i="4"/>
  <c r="J32" i="4"/>
  <c r="K32" i="4"/>
  <c r="L32" i="4"/>
  <c r="M32" i="4"/>
  <c r="P32" i="4"/>
  <c r="Q32" i="4"/>
  <c r="R32" i="4"/>
  <c r="S32" i="4"/>
  <c r="T32" i="4"/>
  <c r="U32" i="4"/>
  <c r="V32" i="4"/>
  <c r="Y32" i="4"/>
  <c r="Z32" i="4"/>
  <c r="AA32" i="4"/>
  <c r="A33" i="4"/>
  <c r="B33" i="4"/>
  <c r="C33" i="4"/>
  <c r="D33" i="4"/>
  <c r="E33" i="4"/>
  <c r="F33" i="4"/>
  <c r="G33" i="4"/>
  <c r="H33" i="4"/>
  <c r="I33" i="4"/>
  <c r="J33" i="4"/>
  <c r="K33" i="4"/>
  <c r="L33" i="4"/>
  <c r="M33" i="4"/>
  <c r="P33" i="4"/>
  <c r="Q33" i="4"/>
  <c r="R33" i="4"/>
  <c r="S33" i="4"/>
  <c r="T33" i="4"/>
  <c r="U33" i="4"/>
  <c r="V33" i="4"/>
  <c r="Y33" i="4"/>
  <c r="A34" i="4"/>
  <c r="B34" i="4"/>
  <c r="C34" i="4"/>
  <c r="D34" i="4"/>
  <c r="E34" i="4"/>
  <c r="F34" i="4"/>
  <c r="G34" i="4"/>
  <c r="H34" i="4"/>
  <c r="I34" i="4"/>
  <c r="J34" i="4"/>
  <c r="K34" i="4"/>
  <c r="L34" i="4"/>
  <c r="M34" i="4"/>
  <c r="P34" i="4"/>
  <c r="Q34" i="4"/>
  <c r="R34" i="4"/>
  <c r="S34" i="4"/>
  <c r="T34" i="4"/>
  <c r="U34" i="4"/>
  <c r="V34" i="4"/>
  <c r="W34" i="4"/>
  <c r="X34" i="4"/>
  <c r="Y34" i="4"/>
  <c r="A35" i="4"/>
  <c r="B35" i="4"/>
  <c r="C35" i="4"/>
  <c r="D35" i="4"/>
  <c r="E35" i="4"/>
  <c r="F35" i="4"/>
  <c r="G35" i="4"/>
  <c r="H35" i="4"/>
  <c r="I35" i="4"/>
  <c r="J35" i="4"/>
  <c r="K35" i="4"/>
  <c r="L35" i="4"/>
  <c r="M35" i="4"/>
  <c r="P35" i="4"/>
  <c r="Q35" i="4"/>
  <c r="R35" i="4"/>
  <c r="S35" i="4"/>
  <c r="T35" i="4"/>
  <c r="U35" i="4"/>
  <c r="V35" i="4"/>
  <c r="Y35" i="4"/>
  <c r="A36" i="4"/>
  <c r="B36" i="4"/>
  <c r="C36" i="4"/>
  <c r="D36" i="4"/>
  <c r="E36" i="4"/>
  <c r="F36" i="4"/>
  <c r="G36" i="4"/>
  <c r="H36" i="4"/>
  <c r="I36" i="4"/>
  <c r="J36" i="4"/>
  <c r="K36" i="4"/>
  <c r="L36" i="4"/>
  <c r="M36" i="4"/>
  <c r="P36" i="4"/>
  <c r="Q36" i="4"/>
  <c r="R36" i="4"/>
  <c r="S36" i="4"/>
  <c r="T36" i="4"/>
  <c r="U36" i="4"/>
  <c r="V36" i="4"/>
  <c r="W36" i="4"/>
  <c r="Y36" i="4"/>
  <c r="A37" i="4"/>
  <c r="B37" i="4"/>
  <c r="C37" i="4"/>
  <c r="D37" i="4"/>
  <c r="E37" i="4"/>
  <c r="F37" i="4"/>
  <c r="G37" i="4"/>
  <c r="H37" i="4"/>
  <c r="I37" i="4"/>
  <c r="J37" i="4"/>
  <c r="K37" i="4"/>
  <c r="L37" i="4"/>
  <c r="M37" i="4"/>
  <c r="P37" i="4"/>
  <c r="Q37" i="4"/>
  <c r="R37" i="4"/>
  <c r="S37" i="4"/>
  <c r="T37" i="4"/>
  <c r="U37" i="4"/>
  <c r="V37" i="4"/>
  <c r="X37" i="4"/>
  <c r="Y37" i="4"/>
  <c r="AA37" i="4"/>
  <c r="A38" i="4"/>
  <c r="B38" i="4"/>
  <c r="C38" i="4"/>
  <c r="D38" i="4"/>
  <c r="E38" i="4"/>
  <c r="F38" i="4"/>
  <c r="G38" i="4"/>
  <c r="H38" i="4"/>
  <c r="I38" i="4"/>
  <c r="J38" i="4"/>
  <c r="K38" i="4"/>
  <c r="L38" i="4"/>
  <c r="M38" i="4"/>
  <c r="P38" i="4"/>
  <c r="Q38" i="4"/>
  <c r="R38" i="4"/>
  <c r="S38" i="4"/>
  <c r="T38" i="4"/>
  <c r="U38" i="4"/>
  <c r="V38" i="4"/>
  <c r="Y38" i="4"/>
  <c r="A39" i="4"/>
  <c r="B39" i="4"/>
  <c r="C39" i="4"/>
  <c r="D39" i="4"/>
  <c r="E39" i="4"/>
  <c r="F39" i="4"/>
  <c r="G39" i="4"/>
  <c r="H39" i="4"/>
  <c r="I39" i="4"/>
  <c r="J39" i="4"/>
  <c r="K39" i="4"/>
  <c r="L39" i="4"/>
  <c r="M39" i="4"/>
  <c r="P39" i="4"/>
  <c r="Q39" i="4"/>
  <c r="R39" i="4"/>
  <c r="S39" i="4"/>
  <c r="T39" i="4"/>
  <c r="U39" i="4"/>
  <c r="V39" i="4"/>
  <c r="X39" i="4"/>
  <c r="Y39" i="4"/>
  <c r="A40" i="4"/>
  <c r="B40" i="4"/>
  <c r="C40" i="4"/>
  <c r="D40" i="4"/>
  <c r="E40" i="4"/>
  <c r="F40" i="4"/>
  <c r="G40" i="4"/>
  <c r="H40" i="4"/>
  <c r="I40" i="4"/>
  <c r="J40" i="4"/>
  <c r="K40" i="4"/>
  <c r="L40" i="4"/>
  <c r="M40" i="4"/>
  <c r="P40" i="4"/>
  <c r="Q40" i="4"/>
  <c r="R40" i="4"/>
  <c r="S40" i="4"/>
  <c r="T40" i="4"/>
  <c r="U40" i="4"/>
  <c r="V40" i="4"/>
  <c r="Y40" i="4"/>
  <c r="AA40" i="4"/>
  <c r="A41" i="4"/>
  <c r="B41" i="4"/>
  <c r="C41" i="4"/>
  <c r="D41" i="4"/>
  <c r="E41" i="4"/>
  <c r="F41" i="4"/>
  <c r="G41" i="4"/>
  <c r="H41" i="4"/>
  <c r="I41" i="4"/>
  <c r="J41" i="4"/>
  <c r="K41" i="4"/>
  <c r="L41" i="4"/>
  <c r="M41" i="4"/>
  <c r="P41" i="4"/>
  <c r="Q41" i="4"/>
  <c r="R41" i="4"/>
  <c r="S41" i="4"/>
  <c r="T41" i="4"/>
  <c r="U41" i="4"/>
  <c r="V41" i="4"/>
  <c r="Y41" i="4"/>
  <c r="A42" i="4"/>
  <c r="B42" i="4"/>
  <c r="C42" i="4"/>
  <c r="D42" i="4"/>
  <c r="E42" i="4"/>
  <c r="F42" i="4"/>
  <c r="G42" i="4"/>
  <c r="H42" i="4"/>
  <c r="I42" i="4"/>
  <c r="J42" i="4"/>
  <c r="K42" i="4"/>
  <c r="L42" i="4"/>
  <c r="M42" i="4"/>
  <c r="P42" i="4"/>
  <c r="Q42" i="4"/>
  <c r="R42" i="4"/>
  <c r="S42" i="4"/>
  <c r="T42" i="4"/>
  <c r="U42" i="4"/>
  <c r="V42" i="4"/>
  <c r="Y42" i="4"/>
  <c r="Z42" i="4"/>
  <c r="A43" i="4"/>
  <c r="B43" i="4"/>
  <c r="C43" i="4"/>
  <c r="D43" i="4"/>
  <c r="E43" i="4"/>
  <c r="F43" i="4"/>
  <c r="G43" i="4"/>
  <c r="H43" i="4"/>
  <c r="I43" i="4"/>
  <c r="J43" i="4"/>
  <c r="K43" i="4"/>
  <c r="L43" i="4"/>
  <c r="M43" i="4"/>
  <c r="P43" i="4"/>
  <c r="Q43" i="4"/>
  <c r="R43" i="4"/>
  <c r="S43" i="4"/>
  <c r="T43" i="4"/>
  <c r="U43" i="4"/>
  <c r="V43" i="4"/>
  <c r="Y43" i="4"/>
  <c r="AA43" i="4"/>
  <c r="A44" i="4"/>
  <c r="B44" i="4"/>
  <c r="C44" i="4"/>
  <c r="D44" i="4"/>
  <c r="E44" i="4"/>
  <c r="F44" i="4"/>
  <c r="G44" i="4"/>
  <c r="H44" i="4"/>
  <c r="I44" i="4"/>
  <c r="J44" i="4"/>
  <c r="K44" i="4"/>
  <c r="L44" i="4"/>
  <c r="M44" i="4"/>
  <c r="P44" i="4"/>
  <c r="Q44" i="4"/>
  <c r="R44" i="4"/>
  <c r="S44" i="4"/>
  <c r="T44" i="4"/>
  <c r="U44" i="4"/>
  <c r="V44" i="4"/>
  <c r="W44" i="4"/>
  <c r="Y44" i="4"/>
  <c r="A45" i="4"/>
  <c r="B45" i="4"/>
  <c r="C45" i="4"/>
  <c r="D45" i="4"/>
  <c r="E45" i="4"/>
  <c r="F45" i="4"/>
  <c r="G45" i="4"/>
  <c r="H45" i="4"/>
  <c r="I45" i="4"/>
  <c r="J45" i="4"/>
  <c r="K45" i="4"/>
  <c r="L45" i="4"/>
  <c r="M45" i="4"/>
  <c r="P45" i="4"/>
  <c r="Q45" i="4"/>
  <c r="R45" i="4"/>
  <c r="S45" i="4"/>
  <c r="T45" i="4"/>
  <c r="U45" i="4"/>
  <c r="V45" i="4"/>
  <c r="Y45" i="4"/>
  <c r="AA45" i="4"/>
  <c r="A46" i="4"/>
  <c r="B46" i="4"/>
  <c r="C46" i="4"/>
  <c r="D46" i="4"/>
  <c r="E46" i="4"/>
  <c r="F46" i="4"/>
  <c r="G46" i="4"/>
  <c r="H46" i="4"/>
  <c r="I46" i="4"/>
  <c r="J46" i="4"/>
  <c r="K46" i="4"/>
  <c r="L46" i="4"/>
  <c r="M46" i="4"/>
  <c r="P46" i="4"/>
  <c r="Q46" i="4"/>
  <c r="R46" i="4"/>
  <c r="S46" i="4"/>
  <c r="T46" i="4"/>
  <c r="U46" i="4"/>
  <c r="V46" i="4"/>
  <c r="Y46" i="4"/>
  <c r="A47" i="4"/>
  <c r="B47" i="4"/>
  <c r="C47" i="4"/>
  <c r="D47" i="4"/>
  <c r="E47" i="4"/>
  <c r="F47" i="4"/>
  <c r="G47" i="4"/>
  <c r="H47" i="4"/>
  <c r="I47" i="4"/>
  <c r="J47" i="4"/>
  <c r="K47" i="4"/>
  <c r="L47" i="4"/>
  <c r="M47" i="4"/>
  <c r="P47" i="4"/>
  <c r="Q47" i="4"/>
  <c r="R47" i="4"/>
  <c r="S47" i="4"/>
  <c r="T47" i="4"/>
  <c r="U47" i="4"/>
  <c r="V47" i="4"/>
  <c r="X47" i="4"/>
  <c r="Y47" i="4"/>
  <c r="Z47" i="4"/>
  <c r="A48" i="4"/>
  <c r="B48" i="4"/>
  <c r="C48" i="4"/>
  <c r="D48" i="4"/>
  <c r="E48" i="4"/>
  <c r="F48" i="4"/>
  <c r="G48" i="4"/>
  <c r="H48" i="4"/>
  <c r="I48" i="4"/>
  <c r="J48" i="4"/>
  <c r="K48" i="4"/>
  <c r="L48" i="4"/>
  <c r="M48" i="4"/>
  <c r="P48" i="4"/>
  <c r="Q48" i="4"/>
  <c r="R48" i="4"/>
  <c r="S48" i="4"/>
  <c r="T48" i="4"/>
  <c r="U48" i="4"/>
  <c r="V48" i="4"/>
  <c r="Y48" i="4"/>
  <c r="Z48" i="4"/>
  <c r="A49" i="4"/>
  <c r="B49" i="4"/>
  <c r="C49" i="4"/>
  <c r="D49" i="4"/>
  <c r="E49" i="4"/>
  <c r="F49" i="4"/>
  <c r="G49" i="4"/>
  <c r="H49" i="4"/>
  <c r="I49" i="4"/>
  <c r="J49" i="4"/>
  <c r="K49" i="4"/>
  <c r="L49" i="4"/>
  <c r="M49" i="4"/>
  <c r="P49" i="4"/>
  <c r="Q49" i="4"/>
  <c r="R49" i="4"/>
  <c r="S49" i="4"/>
  <c r="T49" i="4"/>
  <c r="U49" i="4"/>
  <c r="V49" i="4"/>
  <c r="W49" i="4"/>
  <c r="Y49" i="4"/>
  <c r="A50" i="4"/>
  <c r="B50" i="4"/>
  <c r="C50" i="4"/>
  <c r="D50" i="4"/>
  <c r="E50" i="4"/>
  <c r="F50" i="4"/>
  <c r="G50" i="4"/>
  <c r="H50" i="4"/>
  <c r="I50" i="4"/>
  <c r="J50" i="4"/>
  <c r="K50" i="4"/>
  <c r="L50" i="4"/>
  <c r="M50" i="4"/>
  <c r="P50" i="4"/>
  <c r="Q50" i="4"/>
  <c r="R50" i="4"/>
  <c r="S50" i="4"/>
  <c r="T50" i="4"/>
  <c r="U50" i="4"/>
  <c r="V50" i="4"/>
  <c r="W50" i="4"/>
  <c r="Y50" i="4"/>
  <c r="Z50" i="4"/>
  <c r="A51" i="4"/>
  <c r="B51" i="4"/>
  <c r="C51" i="4"/>
  <c r="D51" i="4"/>
  <c r="E51" i="4"/>
  <c r="F51" i="4"/>
  <c r="G51" i="4"/>
  <c r="H51" i="4"/>
  <c r="I51" i="4"/>
  <c r="J51" i="4"/>
  <c r="K51" i="4"/>
  <c r="L51" i="4"/>
  <c r="M51" i="4"/>
  <c r="P51" i="4"/>
  <c r="Q51" i="4"/>
  <c r="R51" i="4"/>
  <c r="S51" i="4"/>
  <c r="T51" i="4"/>
  <c r="U51" i="4"/>
  <c r="V51" i="4"/>
  <c r="Y51" i="4"/>
  <c r="AA51" i="4"/>
  <c r="A52" i="4"/>
  <c r="B52" i="4"/>
  <c r="C52" i="4"/>
  <c r="D52" i="4"/>
  <c r="E52" i="4"/>
  <c r="F52" i="4"/>
  <c r="G52" i="4"/>
  <c r="H52" i="4"/>
  <c r="I52" i="4"/>
  <c r="J52" i="4"/>
  <c r="K52" i="4"/>
  <c r="L52" i="4"/>
  <c r="M52" i="4"/>
  <c r="P52" i="4"/>
  <c r="Q52" i="4"/>
  <c r="R52" i="4"/>
  <c r="S52" i="4"/>
  <c r="T52" i="4"/>
  <c r="U52" i="4"/>
  <c r="V52" i="4"/>
  <c r="X52" i="4"/>
  <c r="Y52" i="4"/>
  <c r="A53" i="4"/>
  <c r="B53" i="4"/>
  <c r="C53" i="4"/>
  <c r="D53" i="4"/>
  <c r="E53" i="4"/>
  <c r="F53" i="4"/>
  <c r="G53" i="4"/>
  <c r="H53" i="4"/>
  <c r="I53" i="4"/>
  <c r="J53" i="4"/>
  <c r="K53" i="4"/>
  <c r="L53" i="4"/>
  <c r="M53" i="4"/>
  <c r="P53" i="4"/>
  <c r="Q53" i="4"/>
  <c r="R53" i="4"/>
  <c r="S53" i="4"/>
  <c r="T53" i="4"/>
  <c r="U53" i="4"/>
  <c r="V53" i="4"/>
  <c r="X53" i="4"/>
  <c r="Y53" i="4"/>
  <c r="AA53" i="4"/>
  <c r="A54" i="4"/>
  <c r="B54" i="4"/>
  <c r="C54" i="4"/>
  <c r="D54" i="4"/>
  <c r="E54" i="4"/>
  <c r="F54" i="4"/>
  <c r="G54" i="4"/>
  <c r="H54" i="4"/>
  <c r="I54" i="4"/>
  <c r="J54" i="4"/>
  <c r="K54" i="4"/>
  <c r="L54" i="4"/>
  <c r="M54" i="4"/>
  <c r="P54" i="4"/>
  <c r="Q54" i="4"/>
  <c r="R54" i="4"/>
  <c r="S54" i="4"/>
  <c r="T54" i="4"/>
  <c r="U54" i="4"/>
  <c r="V54" i="4"/>
  <c r="Y54" i="4"/>
  <c r="A55" i="4"/>
  <c r="B55" i="4"/>
  <c r="C55" i="4"/>
  <c r="D55" i="4"/>
  <c r="E55" i="4"/>
  <c r="F55" i="4"/>
  <c r="G55" i="4"/>
  <c r="H55" i="4"/>
  <c r="I55" i="4"/>
  <c r="J55" i="4"/>
  <c r="K55" i="4"/>
  <c r="L55" i="4"/>
  <c r="M55" i="4"/>
  <c r="P55" i="4"/>
  <c r="Q55" i="4"/>
  <c r="R55" i="4"/>
  <c r="S55" i="4"/>
  <c r="T55" i="4"/>
  <c r="U55" i="4"/>
  <c r="V55" i="4"/>
  <c r="X55" i="4"/>
  <c r="Y55" i="4"/>
  <c r="A56" i="4"/>
  <c r="B56" i="4"/>
  <c r="C56" i="4"/>
  <c r="D56" i="4"/>
  <c r="E56" i="4"/>
  <c r="F56" i="4"/>
  <c r="G56" i="4"/>
  <c r="H56" i="4"/>
  <c r="I56" i="4"/>
  <c r="J56" i="4"/>
  <c r="K56" i="4"/>
  <c r="L56" i="4"/>
  <c r="M56" i="4"/>
  <c r="P56" i="4"/>
  <c r="Q56" i="4"/>
  <c r="R56" i="4"/>
  <c r="S56" i="4"/>
  <c r="T56" i="4"/>
  <c r="U56" i="4"/>
  <c r="V56" i="4"/>
  <c r="Y56" i="4"/>
  <c r="Z56" i="4"/>
  <c r="A57" i="4"/>
  <c r="B57" i="4"/>
  <c r="C57" i="4"/>
  <c r="D57" i="4"/>
  <c r="E57" i="4"/>
  <c r="F57" i="4"/>
  <c r="G57" i="4"/>
  <c r="H57" i="4"/>
  <c r="I57" i="4"/>
  <c r="J57" i="4"/>
  <c r="K57" i="4"/>
  <c r="L57" i="4"/>
  <c r="M57" i="4"/>
  <c r="P57" i="4"/>
  <c r="Q57" i="4"/>
  <c r="R57" i="4"/>
  <c r="S57" i="4"/>
  <c r="T57" i="4"/>
  <c r="U57" i="4"/>
  <c r="V57" i="4"/>
  <c r="Y57" i="4"/>
  <c r="A58" i="4"/>
  <c r="B58" i="4"/>
  <c r="C58" i="4"/>
  <c r="D58" i="4"/>
  <c r="E58" i="4"/>
  <c r="F58" i="4"/>
  <c r="G58" i="4"/>
  <c r="H58" i="4"/>
  <c r="I58" i="4"/>
  <c r="J58" i="4"/>
  <c r="K58" i="4"/>
  <c r="L58" i="4"/>
  <c r="M58" i="4"/>
  <c r="P58" i="4"/>
  <c r="Q58" i="4"/>
  <c r="R58" i="4"/>
  <c r="S58" i="4"/>
  <c r="T58" i="4"/>
  <c r="U58" i="4"/>
  <c r="V58" i="4"/>
  <c r="W58" i="4"/>
  <c r="Y58" i="4"/>
  <c r="Z58" i="4"/>
  <c r="A59" i="4"/>
  <c r="B59" i="4"/>
  <c r="C59" i="4"/>
  <c r="D59" i="4"/>
  <c r="E59" i="4"/>
  <c r="F59" i="4"/>
  <c r="G59" i="4"/>
  <c r="H59" i="4"/>
  <c r="I59" i="4"/>
  <c r="J59" i="4"/>
  <c r="K59" i="4"/>
  <c r="L59" i="4"/>
  <c r="M59" i="4"/>
  <c r="P59" i="4"/>
  <c r="Q59" i="4"/>
  <c r="R59" i="4"/>
  <c r="S59" i="4"/>
  <c r="T59" i="4"/>
  <c r="U59" i="4"/>
  <c r="V59" i="4"/>
  <c r="Y59" i="4"/>
  <c r="AA59" i="4"/>
  <c r="A60" i="4"/>
  <c r="B60" i="4"/>
  <c r="C60" i="4"/>
  <c r="D60" i="4"/>
  <c r="E60" i="4"/>
  <c r="F60" i="4"/>
  <c r="G60" i="4"/>
  <c r="H60" i="4"/>
  <c r="I60" i="4"/>
  <c r="J60" i="4"/>
  <c r="K60" i="4"/>
  <c r="L60" i="4"/>
  <c r="M60" i="4"/>
  <c r="P60" i="4"/>
  <c r="Q60" i="4"/>
  <c r="R60" i="4"/>
  <c r="S60" i="4"/>
  <c r="T60" i="4"/>
  <c r="U60" i="4"/>
  <c r="V60" i="4"/>
  <c r="W60" i="4"/>
  <c r="X60" i="4"/>
  <c r="Y60" i="4"/>
  <c r="A61" i="4"/>
  <c r="B61" i="4"/>
  <c r="C61" i="4"/>
  <c r="D61" i="4"/>
  <c r="E61" i="4"/>
  <c r="F61" i="4"/>
  <c r="G61" i="4"/>
  <c r="H61" i="4"/>
  <c r="I61" i="4"/>
  <c r="J61" i="4"/>
  <c r="K61" i="4"/>
  <c r="L61" i="4"/>
  <c r="M61" i="4"/>
  <c r="P61" i="4"/>
  <c r="Q61" i="4"/>
  <c r="R61" i="4"/>
  <c r="S61" i="4"/>
  <c r="T61" i="4"/>
  <c r="U61" i="4"/>
  <c r="V61" i="4"/>
  <c r="Y61" i="4"/>
  <c r="AA61" i="4"/>
  <c r="A62" i="4"/>
  <c r="B62" i="4"/>
  <c r="C62" i="4"/>
  <c r="D62" i="4"/>
  <c r="E62" i="4"/>
  <c r="F62" i="4"/>
  <c r="G62" i="4"/>
  <c r="H62" i="4"/>
  <c r="I62" i="4"/>
  <c r="J62" i="4"/>
  <c r="K62" i="4"/>
  <c r="L62" i="4"/>
  <c r="M62" i="4"/>
  <c r="P62" i="4"/>
  <c r="Q62" i="4"/>
  <c r="R62" i="4"/>
  <c r="S62" i="4"/>
  <c r="T62" i="4"/>
  <c r="U62" i="4"/>
  <c r="V62" i="4"/>
  <c r="Y62" i="4"/>
  <c r="A63" i="4"/>
  <c r="B63" i="4"/>
  <c r="C63" i="4"/>
  <c r="D63" i="4"/>
  <c r="E63" i="4"/>
  <c r="F63" i="4"/>
  <c r="G63" i="4"/>
  <c r="H63" i="4"/>
  <c r="I63" i="4"/>
  <c r="J63" i="4"/>
  <c r="K63" i="4"/>
  <c r="L63" i="4"/>
  <c r="M63" i="4"/>
  <c r="P63" i="4"/>
  <c r="Q63" i="4"/>
  <c r="R63" i="4"/>
  <c r="S63" i="4"/>
  <c r="T63" i="4"/>
  <c r="U63" i="4"/>
  <c r="V63" i="4"/>
  <c r="X63" i="4"/>
  <c r="Y63" i="4"/>
  <c r="A64" i="4"/>
  <c r="B64" i="4"/>
  <c r="C64" i="4"/>
  <c r="D64" i="4"/>
  <c r="E64" i="4"/>
  <c r="F64" i="4"/>
  <c r="G64" i="4"/>
  <c r="H64" i="4"/>
  <c r="I64" i="4"/>
  <c r="J64" i="4"/>
  <c r="K64" i="4"/>
  <c r="L64" i="4"/>
  <c r="M64" i="4"/>
  <c r="P64" i="4"/>
  <c r="Q64" i="4"/>
  <c r="R64" i="4"/>
  <c r="S64" i="4"/>
  <c r="T64" i="4"/>
  <c r="U64" i="4"/>
  <c r="V64" i="4"/>
  <c r="Y64" i="4"/>
  <c r="Z64" i="4"/>
  <c r="A65" i="4"/>
  <c r="B65" i="4"/>
  <c r="C65" i="4"/>
  <c r="D65" i="4"/>
  <c r="E65" i="4"/>
  <c r="F65" i="4"/>
  <c r="G65" i="4"/>
  <c r="H65" i="4"/>
  <c r="I65" i="4"/>
  <c r="J65" i="4"/>
  <c r="K65" i="4"/>
  <c r="L65" i="4"/>
  <c r="M65" i="4"/>
  <c r="P65" i="4"/>
  <c r="Q65" i="4"/>
  <c r="R65" i="4"/>
  <c r="S65" i="4"/>
  <c r="T65" i="4"/>
  <c r="U65" i="4"/>
  <c r="V65" i="4"/>
  <c r="W65" i="4"/>
  <c r="Y65" i="4"/>
  <c r="A66" i="4"/>
  <c r="B66" i="4"/>
  <c r="C66" i="4"/>
  <c r="D66" i="4"/>
  <c r="E66" i="4"/>
  <c r="F66" i="4"/>
  <c r="G66" i="4"/>
  <c r="H66" i="4"/>
  <c r="I66" i="4"/>
  <c r="J66" i="4"/>
  <c r="K66" i="4"/>
  <c r="L66" i="4"/>
  <c r="M66" i="4"/>
  <c r="P66" i="4"/>
  <c r="Q66" i="4"/>
  <c r="R66" i="4"/>
  <c r="S66" i="4"/>
  <c r="T66" i="4"/>
  <c r="U66" i="4"/>
  <c r="V66" i="4"/>
  <c r="W66" i="4"/>
  <c r="Y66" i="4"/>
  <c r="Z66" i="4"/>
  <c r="AA66" i="4"/>
  <c r="A67" i="4"/>
  <c r="B67" i="4"/>
  <c r="C67" i="4"/>
  <c r="D67" i="4"/>
  <c r="E67" i="4"/>
  <c r="F67" i="4"/>
  <c r="G67" i="4"/>
  <c r="H67" i="4"/>
  <c r="I67" i="4"/>
  <c r="J67" i="4"/>
  <c r="K67" i="4"/>
  <c r="L67" i="4"/>
  <c r="M67" i="4"/>
  <c r="P67" i="4"/>
  <c r="Q67" i="4"/>
  <c r="R67" i="4"/>
  <c r="S67" i="4"/>
  <c r="T67" i="4"/>
  <c r="U67" i="4"/>
  <c r="V67" i="4"/>
  <c r="Y67" i="4"/>
  <c r="AA67" i="4"/>
  <c r="A68" i="4"/>
  <c r="B68" i="4"/>
  <c r="C68" i="4"/>
  <c r="D68" i="4"/>
  <c r="E68" i="4"/>
  <c r="F68" i="4"/>
  <c r="G68" i="4"/>
  <c r="H68" i="4"/>
  <c r="I68" i="4"/>
  <c r="J68" i="4"/>
  <c r="K68" i="4"/>
  <c r="L68" i="4"/>
  <c r="M68" i="4"/>
  <c r="P68" i="4"/>
  <c r="Q68" i="4"/>
  <c r="R68" i="4"/>
  <c r="S68" i="4"/>
  <c r="T68" i="4"/>
  <c r="U68" i="4"/>
  <c r="V68" i="4"/>
  <c r="Y68" i="4"/>
  <c r="A69" i="4"/>
  <c r="B69" i="4"/>
  <c r="C69" i="4"/>
  <c r="D69" i="4"/>
  <c r="E69" i="4"/>
  <c r="F69" i="4"/>
  <c r="G69" i="4"/>
  <c r="H69" i="4"/>
  <c r="I69" i="4"/>
  <c r="J69" i="4"/>
  <c r="K69" i="4"/>
  <c r="L69" i="4"/>
  <c r="M69" i="4"/>
  <c r="P69" i="4"/>
  <c r="Q69" i="4"/>
  <c r="R69" i="4"/>
  <c r="S69" i="4"/>
  <c r="T69" i="4"/>
  <c r="U69" i="4"/>
  <c r="V69" i="4"/>
  <c r="X69" i="4"/>
  <c r="Y69" i="4"/>
  <c r="AA69" i="4"/>
  <c r="A70" i="4"/>
  <c r="B70" i="4"/>
  <c r="C70" i="4"/>
  <c r="D70" i="4"/>
  <c r="E70" i="4"/>
  <c r="F70" i="4"/>
  <c r="G70" i="4"/>
  <c r="H70" i="4"/>
  <c r="I70" i="4"/>
  <c r="J70" i="4"/>
  <c r="K70" i="4"/>
  <c r="L70" i="4"/>
  <c r="M70" i="4"/>
  <c r="P70" i="4"/>
  <c r="Q70" i="4"/>
  <c r="R70" i="4"/>
  <c r="S70" i="4"/>
  <c r="T70" i="4"/>
  <c r="U70" i="4"/>
  <c r="V70" i="4"/>
  <c r="Y70" i="4"/>
  <c r="A71" i="4"/>
  <c r="B71" i="4"/>
  <c r="C71" i="4"/>
  <c r="D71" i="4"/>
  <c r="E71" i="4"/>
  <c r="F71" i="4"/>
  <c r="G71" i="4"/>
  <c r="H71" i="4"/>
  <c r="I71" i="4"/>
  <c r="J71" i="4"/>
  <c r="K71" i="4"/>
  <c r="L71" i="4"/>
  <c r="M71" i="4"/>
  <c r="P71" i="4"/>
  <c r="Q71" i="4"/>
  <c r="R71" i="4"/>
  <c r="S71" i="4"/>
  <c r="T71" i="4"/>
  <c r="U71" i="4"/>
  <c r="V71" i="4"/>
  <c r="X71" i="4"/>
  <c r="Y71" i="4"/>
  <c r="Z71" i="4"/>
  <c r="A72" i="4"/>
  <c r="B72" i="4"/>
  <c r="C72" i="4"/>
  <c r="D72" i="4"/>
  <c r="E72" i="4"/>
  <c r="F72" i="4"/>
  <c r="G72" i="4"/>
  <c r="H72" i="4"/>
  <c r="I72" i="4"/>
  <c r="J72" i="4"/>
  <c r="K72" i="4"/>
  <c r="L72" i="4"/>
  <c r="M72" i="4"/>
  <c r="P72" i="4"/>
  <c r="Q72" i="4"/>
  <c r="R72" i="4"/>
  <c r="S72" i="4"/>
  <c r="T72" i="4"/>
  <c r="U72" i="4"/>
  <c r="V72" i="4"/>
  <c r="Y72" i="4"/>
  <c r="Z72" i="4"/>
  <c r="A73" i="4"/>
  <c r="B73" i="4"/>
  <c r="C73" i="4"/>
  <c r="D73" i="4"/>
  <c r="E73" i="4"/>
  <c r="F73" i="4"/>
  <c r="G73" i="4"/>
  <c r="H73" i="4"/>
  <c r="I73" i="4"/>
  <c r="J73" i="4"/>
  <c r="K73" i="4"/>
  <c r="L73" i="4"/>
  <c r="M73" i="4"/>
  <c r="P73" i="4"/>
  <c r="Q73" i="4"/>
  <c r="R73" i="4"/>
  <c r="S73" i="4"/>
  <c r="T73" i="4"/>
  <c r="U73" i="4"/>
  <c r="V73" i="4"/>
  <c r="Y73" i="4"/>
  <c r="A74" i="4"/>
  <c r="B74" i="4"/>
  <c r="C74" i="4"/>
  <c r="D74" i="4"/>
  <c r="E74" i="4"/>
  <c r="F74" i="4"/>
  <c r="G74" i="4"/>
  <c r="H74" i="4"/>
  <c r="I74" i="4"/>
  <c r="J74" i="4"/>
  <c r="K74" i="4"/>
  <c r="L74" i="4"/>
  <c r="M74" i="4"/>
  <c r="P74" i="4"/>
  <c r="Q74" i="4"/>
  <c r="R74" i="4"/>
  <c r="S74" i="4"/>
  <c r="T74" i="4"/>
  <c r="U74" i="4"/>
  <c r="V74" i="4"/>
  <c r="Y74" i="4"/>
  <c r="Z74" i="4"/>
  <c r="A75" i="4"/>
  <c r="B75" i="4"/>
  <c r="C75" i="4"/>
  <c r="D75" i="4"/>
  <c r="E75" i="4"/>
  <c r="F75" i="4"/>
  <c r="G75" i="4"/>
  <c r="H75" i="4"/>
  <c r="I75" i="4"/>
  <c r="J75" i="4"/>
  <c r="K75" i="4"/>
  <c r="L75" i="4"/>
  <c r="M75" i="4"/>
  <c r="P75" i="4"/>
  <c r="Q75" i="4"/>
  <c r="R75" i="4"/>
  <c r="S75" i="4"/>
  <c r="T75" i="4"/>
  <c r="U75" i="4"/>
  <c r="V75" i="4"/>
  <c r="Y75" i="4"/>
  <c r="Z75" i="4"/>
  <c r="AA75" i="4"/>
  <c r="Z46" i="4" l="1"/>
  <c r="W42" i="4"/>
  <c r="X70" i="4"/>
  <c r="W67" i="4"/>
  <c r="Z65" i="4"/>
  <c r="W59" i="4"/>
  <c r="Z57" i="4"/>
  <c r="W51" i="4"/>
  <c r="Z49" i="4"/>
  <c r="X46" i="4"/>
  <c r="W43" i="4"/>
  <c r="Z41" i="4"/>
  <c r="X38" i="4"/>
  <c r="W35" i="4"/>
  <c r="Z33" i="4"/>
  <c r="X30" i="4"/>
  <c r="W27" i="4"/>
  <c r="X61" i="4"/>
  <c r="X65" i="4"/>
  <c r="X49" i="4"/>
  <c r="W46" i="4"/>
  <c r="Z44" i="4"/>
  <c r="X41" i="4"/>
  <c r="W38" i="4"/>
  <c r="Z36" i="4"/>
  <c r="X33" i="4"/>
  <c r="W30" i="4"/>
  <c r="Z63" i="4"/>
  <c r="X36" i="4"/>
  <c r="W33" i="4"/>
  <c r="Z40" i="4"/>
  <c r="W68" i="4"/>
  <c r="X31" i="4"/>
  <c r="W28" i="4"/>
  <c r="X66" i="4"/>
  <c r="W55" i="4"/>
  <c r="Z45" i="4"/>
  <c r="X42" i="4"/>
  <c r="W39" i="4"/>
  <c r="Z37" i="4"/>
  <c r="AA42" i="4"/>
  <c r="W74" i="4"/>
  <c r="X45" i="4"/>
  <c r="X64" i="4"/>
  <c r="X56" i="4"/>
  <c r="W53" i="4"/>
  <c r="X48" i="4"/>
  <c r="W45" i="4"/>
  <c r="Z43" i="4"/>
  <c r="W37" i="4"/>
  <c r="Z35" i="4"/>
  <c r="Z27" i="4"/>
  <c r="AA34" i="4"/>
  <c r="AA50" i="4"/>
  <c r="AB50" i="4" s="1"/>
  <c r="AA58" i="4"/>
  <c r="AB58" i="4" s="1"/>
  <c r="AA74" i="4"/>
  <c r="AB74" i="4" s="1"/>
  <c r="AA39" i="4"/>
  <c r="AB39" i="4" s="1"/>
  <c r="AA31" i="4"/>
  <c r="AB31" i="4" s="1"/>
  <c r="AA64" i="4"/>
  <c r="AB64" i="4" s="1"/>
  <c r="AA60" i="4"/>
  <c r="AB60" i="4" s="1"/>
  <c r="AA47" i="4"/>
  <c r="AB47" i="4" s="1"/>
  <c r="AA44" i="4"/>
  <c r="AB44" i="4" s="1"/>
  <c r="AA41" i="4"/>
  <c r="AB41" i="4" s="1"/>
  <c r="AA36" i="4"/>
  <c r="AB36" i="4" s="1"/>
  <c r="AA57" i="4"/>
  <c r="AB57" i="4" s="1"/>
  <c r="AA63" i="4"/>
  <c r="AB63" i="4" s="1"/>
  <c r="AA55" i="4"/>
  <c r="AB55" i="4" s="1"/>
  <c r="AA52" i="4"/>
  <c r="AB52" i="4" s="1"/>
  <c r="AA28" i="4"/>
  <c r="AB28" i="4" s="1"/>
  <c r="AA71" i="4"/>
  <c r="AB71" i="4" s="1"/>
  <c r="AA68" i="4"/>
  <c r="AB68" i="4" s="1"/>
  <c r="AA65" i="4"/>
  <c r="AB65" i="4" s="1"/>
  <c r="AA33" i="4"/>
  <c r="AB33" i="4" s="1"/>
  <c r="AA49" i="4"/>
  <c r="AB49" i="4" s="1"/>
  <c r="AA46" i="4"/>
  <c r="AB46" i="4" s="1"/>
  <c r="AA30" i="4"/>
  <c r="AB30" i="4" s="1"/>
  <c r="AA35" i="4"/>
  <c r="AB35" i="4" s="1"/>
  <c r="AA72" i="4"/>
  <c r="AB72" i="4" s="1"/>
  <c r="AA73" i="4"/>
  <c r="AB73" i="4" s="1"/>
  <c r="AA38" i="4"/>
  <c r="AB38" i="4" s="1"/>
  <c r="AA54" i="4"/>
  <c r="AB54" i="4" s="1"/>
  <c r="AA70" i="4"/>
  <c r="AB70" i="4" s="1"/>
  <c r="AA62" i="4"/>
  <c r="AB62" i="4" s="1"/>
  <c r="AA56" i="4"/>
  <c r="AB56" i="4" s="1"/>
  <c r="AA48" i="4"/>
  <c r="AB48" i="4" s="1"/>
  <c r="AB34" i="4"/>
  <c r="AB40" i="4"/>
  <c r="AB42" i="4"/>
  <c r="AB66" i="4"/>
  <c r="AB32" i="4"/>
  <c r="AB75" i="4"/>
  <c r="AB59" i="4"/>
  <c r="AB43" i="4"/>
  <c r="AB27" i="4"/>
  <c r="AB61" i="4"/>
  <c r="AB45" i="4"/>
  <c r="AB29" i="4"/>
  <c r="AB67" i="4"/>
  <c r="AB51" i="4"/>
  <c r="AB69" i="4"/>
  <c r="AB53" i="4"/>
  <c r="AB37" i="4"/>
  <c r="AB80" i="2" l="1"/>
  <c r="T80" i="2"/>
  <c r="X3" i="4" l="1"/>
  <c r="X5" i="4"/>
  <c r="X6" i="4"/>
  <c r="X8" i="4"/>
  <c r="X9" i="4"/>
  <c r="X10" i="4"/>
  <c r="X11" i="4"/>
  <c r="X13" i="4"/>
  <c r="X2" i="4"/>
  <c r="AA3" i="4"/>
  <c r="AA8" i="4"/>
  <c r="AA9" i="4"/>
  <c r="AA10" i="4"/>
  <c r="AA11" i="4"/>
  <c r="AA12" i="4"/>
  <c r="AA13" i="4"/>
  <c r="AA2" i="4"/>
  <c r="W7" i="4"/>
  <c r="W8" i="4"/>
  <c r="W9" i="4"/>
  <c r="Z4" i="4"/>
  <c r="Z6" i="4"/>
  <c r="Z10" i="4"/>
  <c r="Z11" i="4"/>
  <c r="Z2" i="4"/>
  <c r="W18" i="4"/>
  <c r="Z3" i="4"/>
  <c r="Z5" i="4"/>
  <c r="S80" i="2"/>
  <c r="W26" i="4"/>
  <c r="E3" i="4"/>
  <c r="F3" i="4"/>
  <c r="G3" i="4"/>
  <c r="E4" i="4"/>
  <c r="F4" i="4"/>
  <c r="G4" i="4"/>
  <c r="E5" i="4"/>
  <c r="F5" i="4"/>
  <c r="G5" i="4"/>
  <c r="E6" i="4"/>
  <c r="F6" i="4"/>
  <c r="G6" i="4"/>
  <c r="E7" i="4"/>
  <c r="F7" i="4"/>
  <c r="G7" i="4"/>
  <c r="E8" i="4"/>
  <c r="F8" i="4"/>
  <c r="G8" i="4"/>
  <c r="E9" i="4"/>
  <c r="F9" i="4"/>
  <c r="G9" i="4"/>
  <c r="E10" i="4"/>
  <c r="F10" i="4"/>
  <c r="G10" i="4"/>
  <c r="E11" i="4"/>
  <c r="F11" i="4"/>
  <c r="G11" i="4"/>
  <c r="E12" i="4"/>
  <c r="F12" i="4"/>
  <c r="G12" i="4"/>
  <c r="E13" i="4"/>
  <c r="F13" i="4"/>
  <c r="G13" i="4"/>
  <c r="E14" i="4"/>
  <c r="F14" i="4"/>
  <c r="G14" i="4"/>
  <c r="E15" i="4"/>
  <c r="F15" i="4"/>
  <c r="G15" i="4"/>
  <c r="E16" i="4"/>
  <c r="F16" i="4"/>
  <c r="G16" i="4"/>
  <c r="E17" i="4"/>
  <c r="F17" i="4"/>
  <c r="G17" i="4"/>
  <c r="E18" i="4"/>
  <c r="F18" i="4"/>
  <c r="G18" i="4"/>
  <c r="E19" i="4"/>
  <c r="F19" i="4"/>
  <c r="G19" i="4"/>
  <c r="E20" i="4"/>
  <c r="F20" i="4"/>
  <c r="G20" i="4"/>
  <c r="E21" i="4"/>
  <c r="F21" i="4"/>
  <c r="G21" i="4"/>
  <c r="E22" i="4"/>
  <c r="F22" i="4"/>
  <c r="G22" i="4"/>
  <c r="E23" i="4"/>
  <c r="F23" i="4"/>
  <c r="G23" i="4"/>
  <c r="E24" i="4"/>
  <c r="F24" i="4"/>
  <c r="G24" i="4"/>
  <c r="E25" i="4"/>
  <c r="F25" i="4"/>
  <c r="G25" i="4"/>
  <c r="E26" i="4"/>
  <c r="F26" i="4"/>
  <c r="G26" i="4"/>
  <c r="E2" i="4"/>
  <c r="G2" i="4"/>
  <c r="F2" i="4"/>
  <c r="AA26" i="4"/>
  <c r="Z26" i="4"/>
  <c r="Y26" i="4"/>
  <c r="X26" i="4"/>
  <c r="V26" i="4"/>
  <c r="U26" i="4"/>
  <c r="T26" i="4"/>
  <c r="S26" i="4"/>
  <c r="R26" i="4"/>
  <c r="Q26" i="4"/>
  <c r="P26" i="4"/>
  <c r="M26" i="4"/>
  <c r="L26" i="4"/>
  <c r="K26" i="4"/>
  <c r="J26" i="4"/>
  <c r="I26" i="4"/>
  <c r="H26" i="4"/>
  <c r="D26" i="4"/>
  <c r="C26" i="4"/>
  <c r="B26" i="4"/>
  <c r="A26" i="4"/>
  <c r="AA25" i="4"/>
  <c r="Z25" i="4"/>
  <c r="Y25" i="4"/>
  <c r="X25" i="4"/>
  <c r="W25" i="4"/>
  <c r="V25" i="4"/>
  <c r="U25" i="4"/>
  <c r="T25" i="4"/>
  <c r="S25" i="4"/>
  <c r="R25" i="4"/>
  <c r="Q25" i="4"/>
  <c r="P25" i="4"/>
  <c r="M25" i="4"/>
  <c r="L25" i="4"/>
  <c r="K25" i="4"/>
  <c r="J25" i="4"/>
  <c r="I25" i="4"/>
  <c r="H25" i="4"/>
  <c r="D25" i="4"/>
  <c r="C25" i="4"/>
  <c r="B25" i="4"/>
  <c r="A25" i="4"/>
  <c r="AA24" i="4"/>
  <c r="Z24" i="4"/>
  <c r="Y24" i="4"/>
  <c r="X24" i="4"/>
  <c r="W24" i="4"/>
  <c r="V24" i="4"/>
  <c r="U24" i="4"/>
  <c r="T24" i="4"/>
  <c r="S24" i="4"/>
  <c r="R24" i="4"/>
  <c r="Q24" i="4"/>
  <c r="P24" i="4"/>
  <c r="M24" i="4"/>
  <c r="L24" i="4"/>
  <c r="K24" i="4"/>
  <c r="J24" i="4"/>
  <c r="I24" i="4"/>
  <c r="H24" i="4"/>
  <c r="D24" i="4"/>
  <c r="C24" i="4"/>
  <c r="B24" i="4"/>
  <c r="A24" i="4"/>
  <c r="AA23" i="4"/>
  <c r="Z23" i="4"/>
  <c r="Y23" i="4"/>
  <c r="X23" i="4"/>
  <c r="W23" i="4"/>
  <c r="V23" i="4"/>
  <c r="U23" i="4"/>
  <c r="T23" i="4"/>
  <c r="S23" i="4"/>
  <c r="R23" i="4"/>
  <c r="Q23" i="4"/>
  <c r="P23" i="4"/>
  <c r="M23" i="4"/>
  <c r="L23" i="4"/>
  <c r="K23" i="4"/>
  <c r="J23" i="4"/>
  <c r="I23" i="4"/>
  <c r="H23" i="4"/>
  <c r="D23" i="4"/>
  <c r="C23" i="4"/>
  <c r="B23" i="4"/>
  <c r="A23" i="4"/>
  <c r="AA22" i="4"/>
  <c r="Z22" i="4"/>
  <c r="Y22" i="4"/>
  <c r="X22" i="4"/>
  <c r="W22" i="4"/>
  <c r="V22" i="4"/>
  <c r="U22" i="4"/>
  <c r="T22" i="4"/>
  <c r="S22" i="4"/>
  <c r="R22" i="4"/>
  <c r="Q22" i="4"/>
  <c r="P22" i="4"/>
  <c r="M22" i="4"/>
  <c r="L22" i="4"/>
  <c r="K22" i="4"/>
  <c r="J22" i="4"/>
  <c r="I22" i="4"/>
  <c r="H22" i="4"/>
  <c r="D22" i="4"/>
  <c r="C22" i="4"/>
  <c r="B22" i="4"/>
  <c r="A22" i="4"/>
  <c r="AA21" i="4"/>
  <c r="Z21" i="4"/>
  <c r="Y21" i="4"/>
  <c r="X21" i="4"/>
  <c r="W21" i="4"/>
  <c r="V21" i="4"/>
  <c r="U21" i="4"/>
  <c r="T21" i="4"/>
  <c r="S21" i="4"/>
  <c r="R21" i="4"/>
  <c r="Q21" i="4"/>
  <c r="P21" i="4"/>
  <c r="M21" i="4"/>
  <c r="L21" i="4"/>
  <c r="K21" i="4"/>
  <c r="J21" i="4"/>
  <c r="I21" i="4"/>
  <c r="H21" i="4"/>
  <c r="D21" i="4"/>
  <c r="C21" i="4"/>
  <c r="B21" i="4"/>
  <c r="A21" i="4"/>
  <c r="AA20" i="4"/>
  <c r="Z20" i="4"/>
  <c r="Y20" i="4"/>
  <c r="X20" i="4"/>
  <c r="W20" i="4"/>
  <c r="V20" i="4"/>
  <c r="U20" i="4"/>
  <c r="T20" i="4"/>
  <c r="S20" i="4"/>
  <c r="R20" i="4"/>
  <c r="Q20" i="4"/>
  <c r="P20" i="4"/>
  <c r="M20" i="4"/>
  <c r="L20" i="4"/>
  <c r="K20" i="4"/>
  <c r="J20" i="4"/>
  <c r="I20" i="4"/>
  <c r="H20" i="4"/>
  <c r="D20" i="4"/>
  <c r="C20" i="4"/>
  <c r="B20" i="4"/>
  <c r="A20" i="4"/>
  <c r="AA19" i="4"/>
  <c r="Z19" i="4"/>
  <c r="Y19" i="4"/>
  <c r="X19" i="4"/>
  <c r="W19" i="4"/>
  <c r="V19" i="4"/>
  <c r="U19" i="4"/>
  <c r="T19" i="4"/>
  <c r="S19" i="4"/>
  <c r="R19" i="4"/>
  <c r="Q19" i="4"/>
  <c r="P19" i="4"/>
  <c r="M19" i="4"/>
  <c r="L19" i="4"/>
  <c r="K19" i="4"/>
  <c r="J19" i="4"/>
  <c r="I19" i="4"/>
  <c r="H19" i="4"/>
  <c r="D19" i="4"/>
  <c r="C19" i="4"/>
  <c r="B19" i="4"/>
  <c r="A19" i="4"/>
  <c r="AA18" i="4"/>
  <c r="Z18" i="4"/>
  <c r="Y18" i="4"/>
  <c r="X18" i="4"/>
  <c r="V18" i="4"/>
  <c r="U18" i="4"/>
  <c r="T18" i="4"/>
  <c r="S18" i="4"/>
  <c r="R18" i="4"/>
  <c r="Q18" i="4"/>
  <c r="P18" i="4"/>
  <c r="M18" i="4"/>
  <c r="L18" i="4"/>
  <c r="K18" i="4"/>
  <c r="J18" i="4"/>
  <c r="I18" i="4"/>
  <c r="H18" i="4"/>
  <c r="D18" i="4"/>
  <c r="C18" i="4"/>
  <c r="B18" i="4"/>
  <c r="A18" i="4"/>
  <c r="AA17" i="4"/>
  <c r="Z17" i="4"/>
  <c r="Y17" i="4"/>
  <c r="X17" i="4"/>
  <c r="W17" i="4"/>
  <c r="V17" i="4"/>
  <c r="U17" i="4"/>
  <c r="T17" i="4"/>
  <c r="S17" i="4"/>
  <c r="R17" i="4"/>
  <c r="Q17" i="4"/>
  <c r="P17" i="4"/>
  <c r="M17" i="4"/>
  <c r="L17" i="4"/>
  <c r="K17" i="4"/>
  <c r="J17" i="4"/>
  <c r="I17" i="4"/>
  <c r="H17" i="4"/>
  <c r="D17" i="4"/>
  <c r="C17" i="4"/>
  <c r="B17" i="4"/>
  <c r="A17" i="4"/>
  <c r="AA16" i="4"/>
  <c r="Z16" i="4"/>
  <c r="Y16" i="4"/>
  <c r="X16" i="4"/>
  <c r="W16" i="4"/>
  <c r="V16" i="4"/>
  <c r="U16" i="4"/>
  <c r="T16" i="4"/>
  <c r="S16" i="4"/>
  <c r="R16" i="4"/>
  <c r="Q16" i="4"/>
  <c r="P16" i="4"/>
  <c r="M16" i="4"/>
  <c r="L16" i="4"/>
  <c r="K16" i="4"/>
  <c r="J16" i="4"/>
  <c r="I16" i="4"/>
  <c r="H16" i="4"/>
  <c r="D16" i="4"/>
  <c r="C16" i="4"/>
  <c r="B16" i="4"/>
  <c r="A16" i="4"/>
  <c r="AA15" i="4"/>
  <c r="Z15" i="4"/>
  <c r="Y15" i="4"/>
  <c r="X15" i="4"/>
  <c r="W15" i="4"/>
  <c r="V15" i="4"/>
  <c r="U15" i="4"/>
  <c r="T15" i="4"/>
  <c r="S15" i="4"/>
  <c r="R15" i="4"/>
  <c r="Q15" i="4"/>
  <c r="P15" i="4"/>
  <c r="M15" i="4"/>
  <c r="L15" i="4"/>
  <c r="K15" i="4"/>
  <c r="J15" i="4"/>
  <c r="I15" i="4"/>
  <c r="H15" i="4"/>
  <c r="D15" i="4"/>
  <c r="C15" i="4"/>
  <c r="B15" i="4"/>
  <c r="A15" i="4"/>
  <c r="AA14" i="4"/>
  <c r="Z14" i="4"/>
  <c r="Y14" i="4"/>
  <c r="X14" i="4"/>
  <c r="W14" i="4"/>
  <c r="V14" i="4"/>
  <c r="U14" i="4"/>
  <c r="T14" i="4"/>
  <c r="S14" i="4"/>
  <c r="R14" i="4"/>
  <c r="Q14" i="4"/>
  <c r="P14" i="4"/>
  <c r="M14" i="4"/>
  <c r="L14" i="4"/>
  <c r="K14" i="4"/>
  <c r="J14" i="4"/>
  <c r="I14" i="4"/>
  <c r="H14" i="4"/>
  <c r="D14" i="4"/>
  <c r="C14" i="4"/>
  <c r="B14" i="4"/>
  <c r="A14" i="4"/>
  <c r="Z13" i="4"/>
  <c r="Y13" i="4"/>
  <c r="V13" i="4"/>
  <c r="U13" i="4"/>
  <c r="T13" i="4"/>
  <c r="S13" i="4"/>
  <c r="R13" i="4"/>
  <c r="Q13" i="4"/>
  <c r="P13" i="4"/>
  <c r="M13" i="4"/>
  <c r="L13" i="4"/>
  <c r="K13" i="4"/>
  <c r="J13" i="4"/>
  <c r="I13" i="4"/>
  <c r="H13" i="4"/>
  <c r="D13" i="4"/>
  <c r="C13" i="4"/>
  <c r="B13" i="4"/>
  <c r="A13" i="4"/>
  <c r="Y12" i="4"/>
  <c r="X12" i="4"/>
  <c r="W12" i="4"/>
  <c r="V12" i="4"/>
  <c r="U12" i="4"/>
  <c r="T12" i="4"/>
  <c r="S12" i="4"/>
  <c r="R12" i="4"/>
  <c r="Q12" i="4"/>
  <c r="P12" i="4"/>
  <c r="M12" i="4"/>
  <c r="L12" i="4"/>
  <c r="K12" i="4"/>
  <c r="J12" i="4"/>
  <c r="I12" i="4"/>
  <c r="H12" i="4"/>
  <c r="D12" i="4"/>
  <c r="C12" i="4"/>
  <c r="B12" i="4"/>
  <c r="A12" i="4"/>
  <c r="Y11" i="4"/>
  <c r="V11" i="4"/>
  <c r="U11" i="4"/>
  <c r="T11" i="4"/>
  <c r="S11" i="4"/>
  <c r="R11" i="4"/>
  <c r="Q11" i="4"/>
  <c r="P11" i="4"/>
  <c r="M11" i="4"/>
  <c r="L11" i="4"/>
  <c r="K11" i="4"/>
  <c r="J11" i="4"/>
  <c r="I11" i="4"/>
  <c r="H11" i="4"/>
  <c r="D11" i="4"/>
  <c r="C11" i="4"/>
  <c r="B11" i="4"/>
  <c r="A11" i="4"/>
  <c r="Y10" i="4"/>
  <c r="V10" i="4"/>
  <c r="U10" i="4"/>
  <c r="T10" i="4"/>
  <c r="S10" i="4"/>
  <c r="R10" i="4"/>
  <c r="Q10" i="4"/>
  <c r="P10" i="4"/>
  <c r="M10" i="4"/>
  <c r="L10" i="4"/>
  <c r="K10" i="4"/>
  <c r="J10" i="4"/>
  <c r="I10" i="4"/>
  <c r="H10" i="4"/>
  <c r="D10" i="4"/>
  <c r="C10" i="4"/>
  <c r="B10" i="4"/>
  <c r="A10" i="4"/>
  <c r="Z9" i="4"/>
  <c r="Y9" i="4"/>
  <c r="V9" i="4"/>
  <c r="U9" i="4"/>
  <c r="T9" i="4"/>
  <c r="S9" i="4"/>
  <c r="R9" i="4"/>
  <c r="Q9" i="4"/>
  <c r="P9" i="4"/>
  <c r="M9" i="4"/>
  <c r="L9" i="4"/>
  <c r="K9" i="4"/>
  <c r="J9" i="4"/>
  <c r="I9" i="4"/>
  <c r="H9" i="4"/>
  <c r="D9" i="4"/>
  <c r="C9" i="4"/>
  <c r="B9" i="4"/>
  <c r="A9" i="4"/>
  <c r="Z8" i="4"/>
  <c r="Y8" i="4"/>
  <c r="V8" i="4"/>
  <c r="U8" i="4"/>
  <c r="T8" i="4"/>
  <c r="S8" i="4"/>
  <c r="R8" i="4"/>
  <c r="Q8" i="4"/>
  <c r="P8" i="4"/>
  <c r="M8" i="4"/>
  <c r="L8" i="4"/>
  <c r="K8" i="4"/>
  <c r="J8" i="4"/>
  <c r="I8" i="4"/>
  <c r="H8" i="4"/>
  <c r="D8" i="4"/>
  <c r="C8" i="4"/>
  <c r="B8" i="4"/>
  <c r="A8" i="4"/>
  <c r="AA7" i="4"/>
  <c r="Z7" i="4"/>
  <c r="Y7" i="4"/>
  <c r="X7" i="4"/>
  <c r="V7" i="4"/>
  <c r="U7" i="4"/>
  <c r="T7" i="4"/>
  <c r="S7" i="4"/>
  <c r="R7" i="4"/>
  <c r="Q7" i="4"/>
  <c r="P7" i="4"/>
  <c r="M7" i="4"/>
  <c r="L7" i="4"/>
  <c r="K7" i="4"/>
  <c r="J7" i="4"/>
  <c r="I7" i="4"/>
  <c r="H7" i="4"/>
  <c r="D7" i="4"/>
  <c r="C7" i="4"/>
  <c r="B7" i="4"/>
  <c r="A7" i="4"/>
  <c r="AA6" i="4"/>
  <c r="Y6" i="4"/>
  <c r="V6" i="4"/>
  <c r="U6" i="4"/>
  <c r="T6" i="4"/>
  <c r="S6" i="4"/>
  <c r="R6" i="4"/>
  <c r="Q6" i="4"/>
  <c r="P6" i="4"/>
  <c r="M6" i="4"/>
  <c r="L6" i="4"/>
  <c r="K6" i="4"/>
  <c r="J6" i="4"/>
  <c r="I6" i="4"/>
  <c r="H6" i="4"/>
  <c r="D6" i="4"/>
  <c r="C6" i="4"/>
  <c r="B6" i="4"/>
  <c r="A6" i="4"/>
  <c r="AA5" i="4"/>
  <c r="Y5" i="4"/>
  <c r="V5" i="4"/>
  <c r="U5" i="4"/>
  <c r="T5" i="4"/>
  <c r="S5" i="4"/>
  <c r="R5" i="4"/>
  <c r="Q5" i="4"/>
  <c r="P5" i="4"/>
  <c r="M5" i="4"/>
  <c r="L5" i="4"/>
  <c r="K5" i="4"/>
  <c r="J5" i="4"/>
  <c r="I5" i="4"/>
  <c r="H5" i="4"/>
  <c r="D5" i="4"/>
  <c r="C5" i="4"/>
  <c r="B5" i="4"/>
  <c r="A5" i="4"/>
  <c r="AA4" i="4"/>
  <c r="Y4" i="4"/>
  <c r="X4" i="4"/>
  <c r="W4" i="4"/>
  <c r="V4" i="4"/>
  <c r="U4" i="4"/>
  <c r="T4" i="4"/>
  <c r="S4" i="4"/>
  <c r="R4" i="4"/>
  <c r="Q4" i="4"/>
  <c r="P4" i="4"/>
  <c r="M4" i="4"/>
  <c r="L4" i="4"/>
  <c r="K4" i="4"/>
  <c r="J4" i="4"/>
  <c r="I4" i="4"/>
  <c r="H4" i="4"/>
  <c r="D4" i="4"/>
  <c r="C4" i="4"/>
  <c r="B4" i="4"/>
  <c r="A4" i="4"/>
  <c r="Y3" i="4"/>
  <c r="V3" i="4"/>
  <c r="U3" i="4"/>
  <c r="T3" i="4"/>
  <c r="S3" i="4"/>
  <c r="R3" i="4"/>
  <c r="Q3" i="4"/>
  <c r="P3" i="4"/>
  <c r="M3" i="4"/>
  <c r="L3" i="4"/>
  <c r="K3" i="4"/>
  <c r="J3" i="4"/>
  <c r="I3" i="4"/>
  <c r="H3" i="4"/>
  <c r="D3" i="4"/>
  <c r="C3" i="4"/>
  <c r="B3" i="4"/>
  <c r="A3" i="4"/>
  <c r="A2" i="4"/>
  <c r="Y2" i="4"/>
  <c r="V2" i="4"/>
  <c r="U2" i="4"/>
  <c r="T2" i="4"/>
  <c r="S2" i="4"/>
  <c r="R2" i="4"/>
  <c r="Q2" i="4"/>
  <c r="P2" i="4"/>
  <c r="M2" i="4"/>
  <c r="L2" i="4"/>
  <c r="K2" i="4"/>
  <c r="J2" i="4"/>
  <c r="I2" i="4"/>
  <c r="H2" i="4"/>
  <c r="D2" i="4"/>
  <c r="C2" i="4"/>
  <c r="B2" i="4"/>
  <c r="AB2" i="4" l="1"/>
  <c r="AB18" i="4"/>
  <c r="AB16" i="4"/>
  <c r="AB23" i="4"/>
  <c r="AB10" i="4"/>
  <c r="AB15" i="4"/>
  <c r="AB22" i="4"/>
  <c r="AB9" i="4"/>
  <c r="AB14" i="4"/>
  <c r="AB21" i="4"/>
  <c r="AB8" i="4"/>
  <c r="AB5" i="4"/>
  <c r="AB20" i="4"/>
  <c r="AB3" i="4"/>
  <c r="AB7" i="4"/>
  <c r="AB19" i="4"/>
  <c r="AB26" i="4"/>
  <c r="AB13" i="4"/>
  <c r="AB4" i="4"/>
  <c r="AB6" i="4"/>
  <c r="AB25" i="4"/>
  <c r="AB12" i="4"/>
  <c r="AB17" i="4"/>
  <c r="AB24" i="4"/>
  <c r="AB11" i="4"/>
  <c r="Z12" i="4"/>
  <c r="W11" i="4"/>
  <c r="W10" i="4"/>
  <c r="W6" i="4"/>
  <c r="W13" i="4"/>
  <c r="W5" i="4"/>
  <c r="W3" i="4"/>
  <c r="W2" i="4"/>
  <c r="AA80" i="2"/>
  <c r="Z80" i="2"/>
  <c r="Y80" i="2"/>
  <c r="X80" i="2"/>
  <c r="W80" i="2"/>
  <c r="V80" i="2"/>
  <c r="R80" i="2"/>
  <c r="J8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C1" authorId="0" shapeId="0" xr:uid="{00000000-0006-0000-0400-000001000000}">
      <text>
        <r>
          <rPr>
            <b/>
            <sz val="8"/>
            <color indexed="81"/>
            <rFont val="Tahoma"/>
            <family val="2"/>
          </rPr>
          <t>Usuario:</t>
        </r>
        <r>
          <rPr>
            <sz val="8"/>
            <color indexed="81"/>
            <rFont val="Tahoma"/>
            <family val="2"/>
          </rPr>
          <t xml:space="preserve">
CLIK en el Tigre para ver el documento Oficial
</t>
        </r>
      </text>
    </comment>
  </commentList>
</comments>
</file>

<file path=xl/sharedStrings.xml><?xml version="1.0" encoding="utf-8"?>
<sst xmlns="http://schemas.openxmlformats.org/spreadsheetml/2006/main" count="770" uniqueCount="329">
  <si>
    <t>ANÁLISIS DE CARTERA</t>
  </si>
  <si>
    <t>FACTURA</t>
  </si>
  <si>
    <t xml:space="preserve">VALOR </t>
  </si>
  <si>
    <t>OBSERVACION</t>
  </si>
  <si>
    <t>NOTAS CREDITO</t>
  </si>
  <si>
    <t>EN ESTUDIO</t>
  </si>
  <si>
    <t>VALOR</t>
  </si>
  <si>
    <t>RETEFUENTE</t>
  </si>
  <si>
    <t>CONS</t>
  </si>
  <si>
    <t>RETEICA</t>
  </si>
  <si>
    <t>N° ORDEN DE PAGO</t>
  </si>
  <si>
    <t>PAGOS</t>
  </si>
  <si>
    <t xml:space="preserve">FECHA DE PAGO </t>
  </si>
  <si>
    <t>FECHA DE RADICACION</t>
  </si>
  <si>
    <t>Estados</t>
  </si>
  <si>
    <t>VALOR ASEGURADORA</t>
  </si>
  <si>
    <t>ACTIVA</t>
  </si>
  <si>
    <t>VALOR  IPS</t>
  </si>
  <si>
    <t>FACTURADO</t>
  </si>
  <si>
    <t>FECHA EGRESO</t>
  </si>
  <si>
    <t>LESIONADO</t>
  </si>
  <si>
    <t>Amparo</t>
  </si>
  <si>
    <t>FACTURA PREFIJO</t>
  </si>
  <si>
    <t xml:space="preserve">Protocolo estados de cartera </t>
  </si>
  <si>
    <t>consec</t>
  </si>
  <si>
    <t>Demas Aseguradoras</t>
  </si>
  <si>
    <t>Comentario</t>
  </si>
  <si>
    <t>Facturas sin glosa cuyo tramite fue transferencia del valor</t>
  </si>
  <si>
    <t>Facturas objetadas por presentar inconsistencias en los documentos soporte de cuenta o reclamación, es necesario anexar el soporte o justificación requerida según la observación emitida</t>
  </si>
  <si>
    <t>Facturas cuyos procedimientos están pendientes por soportar, es necesario anexar el soporte o justificación requerida según la observación emitida o en su defecto aceptación de la glosa</t>
  </si>
  <si>
    <t>Procedimientos que según la auditoria Medica no se justifica su cobro, Anexar la justificación de acuerdo a las observaciones dadas o en su defecto nota crédito de aceptación por parte de  la IPS</t>
  </si>
  <si>
    <t>Facturas cuyo valor superan la tarifa establecida en el decr 2423 para el año de atención, Anexar la justificación de acuerdo a las observaciones dadas o en su defecto nota cerdito de aceptación por parte de  la IPS</t>
  </si>
  <si>
    <t xml:space="preserve">Facturas que superan el tope establecido </t>
  </si>
  <si>
    <t>Facturas que no cumplen con lo establecido en la normatividad</t>
  </si>
  <si>
    <t xml:space="preserve">Factura no encontrada en las bases de datos, por lo cual es necesario aportar numero de documento y nombre de la victima con la copia del radicado ante suramericana  </t>
  </si>
  <si>
    <t>Factura en proceso de auditoria y tramite</t>
  </si>
  <si>
    <t>Póliza que presenta inconsistencias una vez realizado el proceso de verificación</t>
  </si>
  <si>
    <t xml:space="preserve">Objeción causal prescripción </t>
  </si>
  <si>
    <t>Factura que supera mas de 2 años desde el momento de la ATENCION del paciente ò supera mas de 5 años desde la fecha OCURRIDO  el  evento o siniestro</t>
  </si>
  <si>
    <t>Factura a la cual se ratificó la glosa y su trámite es proceso de conciliación</t>
  </si>
  <si>
    <t>ya se concilio ver reporte del acta</t>
  </si>
  <si>
    <t>facturas con material MAOS</t>
  </si>
  <si>
    <t>Estado activa</t>
  </si>
  <si>
    <t>Total general</t>
  </si>
  <si>
    <t>.</t>
  </si>
  <si>
    <t>Saldo Solidaria</t>
  </si>
  <si>
    <t>OBJECIONES RATIFICADAS</t>
  </si>
  <si>
    <t>OBJECIONES TOTALES</t>
  </si>
  <si>
    <t xml:space="preserve"> OBJECIÓN SUBSANABLE</t>
  </si>
  <si>
    <t>SIN INFORMACION EN EL SISTEMA</t>
  </si>
  <si>
    <t>ASEGURADORA SOLIDARIA DE COLOMBIA SEGUROS  860.524.654</t>
  </si>
  <si>
    <t xml:space="preserve"> OBJECIÓN PARCIAL</t>
  </si>
  <si>
    <t>NOTA CREDITO</t>
  </si>
  <si>
    <t>Cartera por estados y saldos pendientes</t>
  </si>
  <si>
    <t>Estados de cartera</t>
  </si>
  <si>
    <t>Cartera por fecha de egreso y saldos pendientes</t>
  </si>
  <si>
    <t>Cant. Reclamos</t>
  </si>
  <si>
    <t>Reclamación Tramitada en su totalidad</t>
  </si>
  <si>
    <t>Reclamación sin informacion en el sistema</t>
  </si>
  <si>
    <t xml:space="preserve">Reclamación en proceso de validación </t>
  </si>
  <si>
    <t xml:space="preserve">Estado Cartera </t>
  </si>
  <si>
    <t xml:space="preserve"> Cant. Reclamos</t>
  </si>
  <si>
    <t xml:space="preserve"> Saldo Solidaria</t>
  </si>
  <si>
    <t xml:space="preserve">NOMBRE DE LA VICTIMA </t>
  </si>
  <si>
    <t>TIPO Y N° DOC</t>
  </si>
  <si>
    <t xml:space="preserve">N° POLIZA DE LA VICTIMA </t>
  </si>
  <si>
    <t>N° SINIESTRO</t>
  </si>
  <si>
    <t>N° POLIZA DE LA VICTIMA</t>
  </si>
  <si>
    <t>N°</t>
  </si>
  <si>
    <t>SALDO SOLIDARIA</t>
  </si>
  <si>
    <t>VALOR PSS</t>
  </si>
  <si>
    <t>SALDO PENDIENTE PSS</t>
  </si>
  <si>
    <t>Saldo Pendiente PSS</t>
  </si>
  <si>
    <t xml:space="preserve">Saldo pendiente PSS </t>
  </si>
  <si>
    <t xml:space="preserve"> Saldo Solidaria </t>
  </si>
  <si>
    <t xml:space="preserve">Saldo Pendiente PSS </t>
  </si>
  <si>
    <t>OBJECIÓN TOTAL (DEVOLUCIÓN)</t>
  </si>
  <si>
    <t xml:space="preserve">Factura que no tiene infirmacion para ramo APE </t>
  </si>
  <si>
    <t>Reclamación tramitada en su totalidad</t>
  </si>
  <si>
    <t>Objeción causal devolución documentos</t>
  </si>
  <si>
    <t>Objecion causal soportes</t>
  </si>
  <si>
    <t>Objeción causal pertinencia medica</t>
  </si>
  <si>
    <t>Objecion causal tarifas</t>
  </si>
  <si>
    <t>Objeción causal tope máximo</t>
  </si>
  <si>
    <t>Objeción causal póliza no asegurada, corresponde a otra compañia</t>
  </si>
  <si>
    <t xml:space="preserve">Error en el proceso </t>
  </si>
  <si>
    <t>Reclamación con glosa u objeción ratificada</t>
  </si>
  <si>
    <t>Reclamación con glosa u objeción ratificada pertinencia</t>
  </si>
  <si>
    <t>Reclamación con glosa u objeción ratificada tarifa</t>
  </si>
  <si>
    <t>Reclamación con glosa u objeción ratificada MAOS</t>
  </si>
  <si>
    <t>Reclamación objeto de conciliación</t>
  </si>
  <si>
    <t>Objeción causal material de ostesintesis</t>
  </si>
  <si>
    <t>Factura pendiente por liquidar</t>
  </si>
  <si>
    <t>Reclamación correspondiente al ramo SOAT</t>
  </si>
  <si>
    <t>Factura correspondiente al ramo SOAT</t>
  </si>
  <si>
    <t>Objeción causal no cubierto por APE</t>
  </si>
  <si>
    <t>MED</t>
  </si>
  <si>
    <t>HLC272217</t>
  </si>
  <si>
    <t>HLC278380</t>
  </si>
  <si>
    <t>HLC284890</t>
  </si>
  <si>
    <t>HLC292144</t>
  </si>
  <si>
    <t>HLC293533</t>
  </si>
  <si>
    <t>HLC297567</t>
  </si>
  <si>
    <t>HLC300393</t>
  </si>
  <si>
    <t>HLC302000</t>
  </si>
  <si>
    <t>HLC302407</t>
  </si>
  <si>
    <t>HLC302670</t>
  </si>
  <si>
    <t>HLC302906</t>
  </si>
  <si>
    <t>HLC302957</t>
  </si>
  <si>
    <t>HLC303246</t>
  </si>
  <si>
    <t>HLC303382</t>
  </si>
  <si>
    <t>HLC305009</t>
  </si>
  <si>
    <t>HLC305347</t>
  </si>
  <si>
    <t>HLC305842</t>
  </si>
  <si>
    <t>HLC306166</t>
  </si>
  <si>
    <t>HLC308089</t>
  </si>
  <si>
    <t>HLC309067</t>
  </si>
  <si>
    <t>HLC309293</t>
  </si>
  <si>
    <t>HLC311672</t>
  </si>
  <si>
    <t>HLC313409</t>
  </si>
  <si>
    <t>HLC316699</t>
  </si>
  <si>
    <t>HLC320488</t>
  </si>
  <si>
    <t>HLC332312</t>
  </si>
  <si>
    <t>HLC332382</t>
  </si>
  <si>
    <t>HLC332659</t>
  </si>
  <si>
    <t>HLC335561</t>
  </si>
  <si>
    <t>HLC338160</t>
  </si>
  <si>
    <t>HLC338331</t>
  </si>
  <si>
    <t>HLC338978</t>
  </si>
  <si>
    <t>HLC344302</t>
  </si>
  <si>
    <t>HLC351654</t>
  </si>
  <si>
    <t>HLC353896</t>
  </si>
  <si>
    <t>HLC357111</t>
  </si>
  <si>
    <t>HLC357262</t>
  </si>
  <si>
    <t>HLC357291</t>
  </si>
  <si>
    <t>HLC362176</t>
  </si>
  <si>
    <t>HLC362844</t>
  </si>
  <si>
    <t>HLC365635</t>
  </si>
  <si>
    <t>HLC368667</t>
  </si>
  <si>
    <t>HLC369714</t>
  </si>
  <si>
    <t>HLC370495</t>
  </si>
  <si>
    <t>HLC370616</t>
  </si>
  <si>
    <t>HLC371961</t>
  </si>
  <si>
    <t>HLC372017</t>
  </si>
  <si>
    <t>HLC388475</t>
  </si>
  <si>
    <t/>
  </si>
  <si>
    <t>Pendiente de recibir Informacion.</t>
  </si>
  <si>
    <t>Radicada para Pago.</t>
  </si>
  <si>
    <t>Registrado por Migración APE //  Codigo Objeción = OB35 - Descripción Obejción = GLOSAS ACEPTADAS||</t>
  </si>
  <si>
    <t xml:space="preserve">24/05/2018  </t>
  </si>
  <si>
    <t xml:space="preserve">29/05/2018  </t>
  </si>
  <si>
    <t>Pagada en su Totalidad.</t>
  </si>
  <si>
    <t xml:space="preserve">800277594  Nro. OP 800527277   </t>
  </si>
  <si>
    <t>Registrado por Migración APE // Observaciones_de_la_cuenta =  ok||</t>
  </si>
  <si>
    <t xml:space="preserve">09/06/2023  20/06/2018  </t>
  </si>
  <si>
    <t>Registrado por Migración APE // Tipo Glosa = SUBSANABLE// Codigo Objecion Medica Migración = 7702 - Descripción Objecion Medica Migración = IPS acepta glosa parcialmente// Codigo Objeción = N/A - Descripción Obejción = N/A||Registrado por Migración APE // Tipo Glosa = SUBSANABLE// Codigo Objecion Medica Migración = 7702 - Descripción Objecion Medica Migración = IPS acepta glosa parcialmente// Codigo Objeción = N/A - Descripción Obejción = N/A||</t>
  </si>
  <si>
    <t xml:space="preserve">800278257  Nro. OP 800527277   </t>
  </si>
  <si>
    <t>Registrado por Migración APE // Observaciones_de_la_cuenta =  segun la ve5rificacion de soportes se informa. 1. codigo 1239145 excede el cobro segun el avlor d e la tarifa  2. se procede pago de codigos 1236203 y 12306204 3 no procede pago codigo 1236102 ya que la consulta hace parte integral de la uregencia( la cual se esta pagando con el codigo 1239145)  y finaliza en procedimiento ||</t>
  </si>
  <si>
    <t xml:space="preserve">09/06/2023  26/06/2018  </t>
  </si>
  <si>
    <t xml:space="preserve">29/08/2018  </t>
  </si>
  <si>
    <t xml:space="preserve">800296453  Nro. OP 800527277   </t>
  </si>
  <si>
    <t>Registrado por Migración APE // Observaciones_de_la_cuenta =  ok Pago NOG.||</t>
  </si>
  <si>
    <t xml:space="preserve">07/11/2018  09/06/2023  </t>
  </si>
  <si>
    <t xml:space="preserve">800307165  Nro. OP 800527277   </t>
  </si>
  <si>
    <t>Registrado por Migración APE // Observaciones_de_la_cuenta =  Sin observaciones de pertinencia medica ||</t>
  </si>
  <si>
    <t xml:space="preserve">09/06/2023  23/01/2019  </t>
  </si>
  <si>
    <t xml:space="preserve">800297587  Nro. OP 800527277   </t>
  </si>
  <si>
    <t>Registrado por Migración APE // Observaciones_de_la_cuenta = Se liquida según Manual Tarifario Decreto 2423 de 1996. ok ||</t>
  </si>
  <si>
    <t xml:space="preserve">09/06/2023  16/11/2018  </t>
  </si>
  <si>
    <t xml:space="preserve">24/04/2019  </t>
  </si>
  <si>
    <t xml:space="preserve">800319456  800374649  </t>
  </si>
  <si>
    <t>Registrado por Migración APE // Observaciones_de_la_cuenta =  ok ok||</t>
  </si>
  <si>
    <t xml:space="preserve">04/05/2020  24/04/2019  </t>
  </si>
  <si>
    <t xml:space="preserve">19/06/2019  </t>
  </si>
  <si>
    <t xml:space="preserve">800339691  Nro. OP 800527277   </t>
  </si>
  <si>
    <t>Registrado por Migración APE // Observaciones_de_la_cuenta =  OK // por IT-27044 se actualiza el rubro de la glosa a rubro: (2.29) Recargos no pactados||</t>
  </si>
  <si>
    <t xml:space="preserve">03/09/2019  09/06/2023  </t>
  </si>
  <si>
    <t xml:space="preserve">800343741  Nro. OP 800527277   </t>
  </si>
  <si>
    <t>Registrado por Migración APE // Observaciones_de_la_cuenta = El valor reclamado por la consulta (urgencias)   supera el valor establecido en la normatividad vigente.   El valor reclamado por (1221102 radiografía de hombro) reclamado   supera los valores establecidos en el decreto 2423 de 1996 con las tarifas actualizadas a la fecha de prestación del servicio. Sin observaciones de pertinencia medica.  // por IT-27044 se actualiza el rubro de la glosa a rubro: (2.08) Ayudas Diagnosticas||</t>
  </si>
  <si>
    <t xml:space="preserve">09/06/2023  30/09/2019  </t>
  </si>
  <si>
    <t xml:space="preserve">17/10/2019  </t>
  </si>
  <si>
    <t xml:space="preserve">Nro. OP 800525268   </t>
  </si>
  <si>
    <t>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t>
  </si>
  <si>
    <t xml:space="preserve">29/05/2023  </t>
  </si>
  <si>
    <t xml:space="preserve">Nro. OP 800525268   Nro. OP 800527277   </t>
  </si>
  <si>
    <t>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MEDICA.||Se glosa El item 3 con código 21101   descripcion Mano   dedos   puño (muñeca)   codo   pie    clavícula   antebrazo   cuello de pie  (tobillo)   edad ósea (carpograma)   calcáneo correspondiente a Facturacion en función a 1.15   por la cantidad: 2   por el valor de 112.600 debido a: DATOS INSUFICIENTES DEL USUARIO: NO SE EVIDENCIA DOCUMENTO DE IDENTIFICACION DEL ASEGURADO. DOCUMENTACION SUJETA A AUDITORIA MEDICA.||Se glosa El item 5 con código 77701   descripcion Medicamentos | correspondiente a Facturacion en función a 1.15   por la cantidad: 1   por el valor de 637 debido a: DATOS INSUFICIENTES DEL USUARIO: NO SE EVIDENCIA DOCUMENTO DE IDENTIFICACION DEL ASEGURADO. DOCUMENTACION SUJETA A AUDITORIA MEDICA.||Se glosa El item 7 con código 77702   descripcion materiales correspondiente a Facturacion en función a 1.15   por la cantidad: 1   por el valor de 363 debido a: DATOS INSUFICIENTES DEL USUARIO: NO SE EVIDENCIA DOCUMENTO DE IDENTIFICACION DEL ASEGURADO. DOCUMENTACION SUJETA A AUDITORIA MEDICA.||Respuesta Glosa: APE_AGARZON - 24/05/2023| Se levanta glosa parcial. entidad aporta documento solicitado. Se realiza auditoria integral Se glosa RX de rodilla derecha por pertinencia   no se encuentra concordancia con las lesiones descritas en historia clínica. ||</t>
  </si>
  <si>
    <t xml:space="preserve">09/06/2023  29/05/2023  </t>
  </si>
  <si>
    <t>Se glosa El item 1 con código 77701   descripcion Medicamentos | correspondiente a Facturacion en función a 1.15   por la cantidad: 1   por el valor de 637 debido a: no se evidencia documento de identificación del asegurado   formato de reclamación   sujeto a auditoria medica.||Se glosa El item 3 con código 77702   descripcion materiales correspondiente a Facturacion en función a 1.15   por la cantidad: 1   por el valor de 340 debido a: no se evidencia documento de identificación del asegurado   formato de reclamación   sujeto a auditoria medica.||Se glosa El item 5 con código 39145   descripcion Consulta de urgencias correspondiente a Facturacion en función a 1.15   por la cantidad: 1   por el valor de 49.600 debido a: no se evidencia documento de identificación del asegurado   formato de reclamación   sujeto a auditoria medica.||Se glosa El item 7 con código 21142   descripcion Columna lumbosacra correspondiente a Facturacion en función a 1.15   por la cantidad: 1   por el valor de 75.000 debido a: no se evidencia documento de identificación del asegurado   formato de reclamación   sujeto a auditoria medica.||</t>
  </si>
  <si>
    <t>Se glosa El item 1 con código 39145   descripcion Consulta de urgencias correspondiente a Facturacion en función a 1.15   por la cantidad: 1   por el valor de 49.600 debido a: No se evidencia documento de identificación del asegurado. documentación sujeta a auditoria médica||Se glosa El item 3 con código 39201   descripcion Derechos de sala para suturas correspondiente a Facturacion en función a 1.15   por la cantidad: 1   por el valor de 42.500 debido a: No se evidencia documento de identificación del asegurado. documentación sujeta a auditoria médica||Se glosa El item 5 con código 39146   descripcion Sutura correspondiente a Facturacion en función a 1.15   por la cantidad: 1   por el valor de 14.100 debido a: No se evidencia documento de identificación del asegurado. documentación sujeta a auditoria médica||Respuesta Glosa: APE.MGALINDO - 31/08/2022| Se ratifica glosa PSS no aporta documento de identificación solicitado;  (sujeto a auditoria medica).||</t>
  </si>
  <si>
    <t xml:space="preserve">Nro. OP 800488959   </t>
  </si>
  <si>
    <t xml:space="preserve">13/09/2022  </t>
  </si>
  <si>
    <t>Se glosa El item 1 con código 39146   descripcion Sutura correspondiente a Facturacion en función a 1.15   por la cantidad: 1   por el valor de 17.200 debido a: NO SE EVIDENCIA CERTIFICACIÓN EXPEDIDA POR EL SENA. RECLAMACIÓN SUJETA A AUDITORIA MEDICA||Se glosa El item 3 con código 39202   descripcion Derechos de sala para curaciones correspondiente a Facturacion en función a 1.15   por la cantidad: 1   por el valor de 23.700 debido a: NO SE EVIDENCIA CERTIFICACIÓN EXPEDIDA POR EL SENA. RECLAMACIÓN SUJETA A AUDITORIA MEDICA||</t>
  </si>
  <si>
    <t xml:space="preserve">Nro. OP 800495582   </t>
  </si>
  <si>
    <t xml:space="preserve">28/10/2022  </t>
  </si>
  <si>
    <t>Se glosa  en función a 5.52.4   por la cantidad: 1   por el valor de 116.537 debido a: SE REALIZA CARTA DE OBJECION POR ENFERMEDAD GENERAL   CONSECUTIVO ASAPEPJ033022||</t>
  </si>
  <si>
    <t>Se glosa El item 1 con código 39145   descripcion Consulta de urgencias correspondiente a Soportes en función a 3.09   por la cantidad: 1   por el valor de 65.700 debido a: NO SE EVIDENCIA DOCUMENTO DE IDENTIFICACION DEL ASEGURADO. DOCUMENTACION SUJETA A AUDITORIA MEDICA.||</t>
  </si>
  <si>
    <t xml:space="preserve">Nro. OP 800496546   </t>
  </si>
  <si>
    <t>Se glosa El item 1 con código 39145   descripcion Consulta de urgencias correspondiente a Soportes en función a 3.09   por la cantidad: 1   por el valor de 65.700 debido a: : NO SE EVIDENCIA DOCUMENTO DE IDENTIFICACION DEL ASEGURADO. DOCUMENTACION SUJETA A AUDITORIA MEDICA.||Se glosa El item 3 con código 21101   descripcion Mano   dedos   puño (muñeca)   codo   pie    clavícula   antebrazo   cuello de pie  (tobillo)   edad ósea (carpograma)   calcáneo correspondiente a Soportes en función a 3.09   por la cantidad: 1   por el valor de 43.100 debido a: NO SE EVIDENCIA DOCUMENTO DE IDENTIFICACION DEL ASEGURADO. DOCUMENTACION SUJETA A AUDITORIA MEDICA.||Se glosa El item 5 con código 77702   descripcion MATAERIALES E INSUMOS correspondiente a Soportes en función a 3.09   por la cantidad: 1   por el valor de 1.248 debido a: NO SE EVIDENCIA DOCUMENTO DE IDENTIFICACION DEL ASEGURADO. DOCUMENTACION SUJETA A AUDITORIA MEDICA.||Se glosa El item 9 con código 77701   descripcion Medicamentos | correspondiente a Soportes en función a 3.09   por la cantidad: 1   por el valor de 1.561 debido a: NO SE EVIDENCIA DOCUMENTO DE IDENTIFICACION DEL ASEGURADO. DOCUMENTACION SUJETA A AUDITORIA MEDICA.||</t>
  </si>
  <si>
    <t xml:space="preserve">Nro. OP 800498166   </t>
  </si>
  <si>
    <t xml:space="preserve">17/11/2022  </t>
  </si>
  <si>
    <t xml:space="preserve">Nro. OP 800536473   </t>
  </si>
  <si>
    <t>Factura excede topes autorizados  Cobertura del Amparo (12) GASTOS MEDICOS por valor de 7.500.000   por lo que se glosa por valor de 12.527||Glosa Automatica Por Superacion de Tope - Amparo: GASTOS MEDICOS||</t>
  </si>
  <si>
    <t xml:space="preserve">14/08/2023  </t>
  </si>
  <si>
    <t>Se glosa El item 1 con código 39145   descripcion Consulta de urgencias correspondiente a Soportes en función a 3.30   por la cantidad: 1   por el valor de 76.200 debido a: NO SE RECONOCE ATENCIÓN   EXISTE AUSENCIA DE AUTORIZACIÓN POR PARTE DE LA ASEGURADORA PARA LA ATENCIÓN BRINDADA   ADICIONALMENTE SE GENERA GLOSA POR TARIFA TENIENDO EN CUENTA DECRETO 2644 DEL 30 DE DICIEMBRE DE 2022 EN EL CUAL SE MODIFICÓ LA REGLA DE CONVERSIÓN DE SALARIOS MÍNIMOS LEGALES MENSUALES VIGENTES (SMLMV) A UNIDADES DE VALOR TRIBUTARIO (UVT)||</t>
  </si>
  <si>
    <t xml:space="preserve">Nro. OP 800559486   </t>
  </si>
  <si>
    <t>Se glosa El item 1 con código 37401   descripcion Curación simple con inmovilización correspondiente a Tarifas en función a 2.03   por la cantidad: 1   por el valor de 2.700 debido a: SE LIQUIDA CONCEPTO A TARIFA MÁXIMA PACTADA  TARIFA SOAT PLENA   A UNIDADES DE VALOR TRIBUTARIO (UVT). ||Se glosa El item 11 con código 77701   descripcion MEDICAMENTOS1 correspondiente a Soportes en función a 3.38   por la cantidad: 1   por el valor de 481.200 debido a: NO SE RECONOCE TRASLADO   SE LE SOLICITA A LA PSS APORTAR BITÁCORA DONDE RELACIONE LOS DATOS DEL MISMO CON RESOLUCION DE TARIFAS PERIMETRALES PARA EL AO LEGAL VIGENTE||Se glosa El item 13 con código 38915   descripcion Sala de observación correspondiente a Tarifas en función a 2.05   por la cantidad: 1   por el valor de 3.400 debido a: SE LIQUIDA CONCEPTO A TARIFA MÁXIMA PACTADA   TARIFA SOAT PLENA   A UNIDADES DE VALOR TRIBUTARIO (UVT). ||Se glosa El item 15 con código 39131   descripcion Atención diaria intrahospitalaria   por el médico general tratante   del paciente no quirúrgico u obstétrico correspondiente a Tarifas en función a 2.02   por la cantidad: 1   por el valor de 2.400 debido a: SE LIQUIDA CONCEPTO A TARIFA MÁXIMA PACTADA   TARIFA SOAT PLENA   A UNIDADES DE VALOR TRIBUTARIO (UVT). ||Se glosa El item 3 con código 39202   descripcion Derechos de sala para curaciones correspondiente a Tarifas en función a 2.05   por la cantidad: 1   por el valor de 1.100 debido a: SE LIQUIDA CONCEPTO A TARIFA MÁXIMA PACTADA   TARIFA SOAT PLENA   A UNIDADES DE VALOR TRIBUTARIO (UVT). ||Se glosa El item 5 con código 21101   descripcion Mano   dedos   puño (muñeca)   codo   pie    clavícula   antebrazo   cuello de pie  (tobillo)   edad ósea (carpograma)   calcáneo correspondiente a Soportes en función a 3.08   por la cantidad: 1   por el valor de 18.200 debido a: SE DESCUENTA EL 25 POR CIENTO TODA VEZ QUE NO SE ANEXA A LA RECLAMACIÓN   EL RESPECTIVO INFORME ESCRITO FIRMADO POR EL MÉDICO RADIÓLOGO   ADICIONALMENTE SE LIQUIDA CONCEPTO A TARIFA MÁXIMA PACTADA   TARIFA SOAT PLENA   A UNIDADES DE VALOR TRIBUTARIO (UVT). ||Se glosa El item 7 con código 39145   descripcion Consulta de urgencias correspondiente a Tarifas en función a 2.02   por la cantidad: 1   por el valor de 2.800 debido a: SE LIQUIDA CONCEPTO A TARIFA MÁXIMA PACTADA   TARIFA SOAT PLENA   A UNIDADES DE VALOR TRIBUTARIO (UVT). ||</t>
  </si>
  <si>
    <t>Se glosa El item 11 con código TR01   descripcion TRASLADO PRIMARIO correspondiente a Soportes en función a 3.38   por la cantidad: 1   por el valor de 481.200 debido a: no se evidencia bitácora de traslado ni resolución de tarifas institucionales   sujeto a auditoria medica ||</t>
  </si>
  <si>
    <t>Se glosa El item 11 con código 39131   descripcion Atención diaria intrahospitalaria   por el médico general tratante   del paciente no quirúrgico u obstétrico correspondiente a Pertinencia en función a 6.02   por la cantidad: 1   por el valor de 58.400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revaloración.||Se glosa El item 9 con código 38915   descripcion Sala de observación correspondiente a Pertinencia en función a 6.01   por el tiempo correspondiente a 1 dias por el valor de 87.400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t>
  </si>
  <si>
    <t>Se glosa El item 1 con código 39145   descripcion Consulta de urgencias correspondiente a Tarifas en función a 2.02   por la cantidad: 1   por el valor de 2.800 debido a: SE LIQUIDA CONCEPTO A TARIFA MAXIMA PACTADA (TARIFA SOATPLENA) A UNIDADES DE VALOR TRIBUTARIO (UVT).||</t>
  </si>
  <si>
    <t xml:space="preserve">800377569  Nro. OP 800527277   </t>
  </si>
  <si>
    <t>Registrado por Migración APE // Observaciones_de_la_cuenta =  OK // por IT-27044 se actualiza el rubro de la glosa a rubro: (2.01) Estancias||</t>
  </si>
  <si>
    <t xml:space="preserve">09/06/2020  09/06/2023  </t>
  </si>
  <si>
    <t xml:space="preserve">Nro. OP 800589093   </t>
  </si>
  <si>
    <t>Se glosa El item 1 con código 21101   descripcion MANO  DEDOS  PUO  MUECA  CODO   correspondiente a Soportes en función a 3.08   por la cantidad: 1   por el valor de 20.925 debido a: GLOSA POR MVC. SE RECONOCE TARIFA 2024 SEGUN UNIDAD DE VALOR TRIBUTARIO UVT. DECRETO 2644 DEL 30 DE DICIEMBRE DE 2022. ADICIONALMENTE   SE DESCUENTA EL 25 POR CIENTO   TODA VEZ QUE NO SE ANEXA A LA RECLAMACION   EL RESPECTIVO INFORME ESCRITO FIRMADO POR EL MÉDICO RADIOLOGO. DOCUMENTACION SUJETA A AUDITORIA MEDICA.||Se glosa El item 11 con código 38114   descripcion Habitación de cuatro ó mas camas correspondiente a Pertinencia en función a 6.01   por el tiempo correspondiente a 1 dias por el valor de 114.700 debido a: NO SE RECONOCE ESTANCIA EN HABITACION DE 4 O MAS CAMAS   PERMANENCIA EN EL SERVICIO RELACIONADA CON ENTREGA DE RESULTADOS Y REVALORACIÓN POR MEDICO TRATANTE.||Se glosa El item 3 con código 39145   descripcion Consulta de urgencias correspondiente a Tarifas en función a 2.02   por la cantidad: 1   por el valor de 4.000 debido a: GLOSA POR MVC. SE RECONOCE TARIFA 2024 SEGUN UNIDAD DE VALOR TRIBUTARIO UVT. DECRETO 2644 DEL 30 DE DICIEMBRE DE 2022||Se glosa El item 9 con código 39131   descripcion Atención diaria intrahospitalaria   por el médico general tratante   del paciente no quirúrgico u obstétrico correspondiente a Pertinencia en función a 6.02   por la cantidad: 1   por el valor de 65.400 debido a: COBRO NO PERTINENTE   PACIENTE NO QUIRÚRGICA SIN MOTIVO DE ESTANCIA JUSTIFICADO.||</t>
  </si>
  <si>
    <t xml:space="preserve">26/07/2024  </t>
  </si>
  <si>
    <t xml:space="preserve">Nro. OP 800589481   </t>
  </si>
  <si>
    <t xml:space="preserve">30/07/2024  </t>
  </si>
  <si>
    <t>Se glosa El item 1 con código 39201   descripcion Derechos de sala para suturas correspondiente a Soportes en función a 3.33   por la cantidad: 1   por el valor de 42.500 debido a: No se evidencia historia clínica de la atención inicial de urgencias   en donde se pueda validar que el tratamiento instaurado esta relacionado con las lesiones ocasionadas en el acc. Escolar. sujeto a auditoria médica. ||Se glosa El item 3 con código 15110   descripcion Sutura herida   excepto cara correspondiente a Soportes en función a 3.33   por la cantidad: 1   por el valor de 23.400 debido a: No se evidencia historia clínica de la atención inicial de urgencias   en donde se pueda validar que el tratamiento instaurado esta relacionado con las lesiones ocasionadas en el acc. Escolar. sujeto a auditoria médica. ||Se glosa El item 5 con código 39145   descripcion Consulta de urgencias correspondiente a Soportes en función a 3.33   por la cantidad: 1   por el valor de 85.400 debido a: No se evidencia historia clínica de la atención inicial de urgencias   en donde se pueda validar que el tratamiento instaurado esta relacionado con las lesiones ocasionadas en el acc. Escolar. sujeto a auditoria médica. ||</t>
  </si>
  <si>
    <t>Se glosa El item 1 con código 21102   descripcion RADIOGRAFIA DE RODILLA AP LATERAL correspondiente a Tarifas en función a 2.08   por la cantidad: 1   por el valor de 4.500 debido a: GLOSA POR MVC. SE RECONOCE TARIFA 2024 SEGUN UNIDAD DE VALOR TRIBUTARIO UVT. DECRETO 2644 DEL 30 DE DICIEMBRE DE 2022||Se glosa El item 11 con código 39131   descripcion Atención diaria intrahospitalaria   por el médico general tratante   del paciente no quirúrgico u obstétrico correspondiente a Pertinencia en función a 6.02   por la cantidad: 1   por el valor de 65.400 debido a: COBRO NO PERTINENTE   USUARIA NO QUIRURGICA SIN ESTANCIA JUSTIFICADA.||Se glosa El item 13 con código 38915   descripcion Sala de observación correspondiente a Pertinencia en función a 6.01   por el tiempo correspondiente a 1 dias por el valor de 97.900 debido a: NO SE RECONOCE SALA DE OBSERVACION DE URGENCIAS   PERMANENCIA EN EL SERVICIO RELACIONADA CON ENTREGA DE RESULTADOS Y REVALORACIÓN POR MEDICO TRATANTE.||Se glosa El item 3 con código 21102   descripcion Brazo   pierna   rodilla   fémur   hombro   omoplato correspondiente a Tarifas en función a 2.08   por la cantidad: 1   por el valor de 4.500 debido a: GLOSA POR MVC. SE RECONOCE TARIFA 2024 SEGUN UNIDAD DE VALOR TRIBUTARIO UVT. DECRETO 2644 DEL 30 DE DICIEMBRE DE 2022||Se glosa El item 5 con código 39145   descripcion Consulta de urgencias correspondiente a Tarifas en función a 2.02   por la cantidad: 1   por el valor de 4.000 debido a: GLOSA POR MVC. SE RECONOCE TARIFA 2024 SEGUN UNIDAD DE VALOR TRIBUTARIO UVT. DECRETO 2644 DEL 30 DE DICIEMBRE DE 2022||</t>
  </si>
  <si>
    <t>Se glosa El item 3 con código TR01   descripcion TRASLADO PRIMARIO correspondiente a Soportes en función a 3.38   por la cantidad: 1   por el valor de 377.600 debido a: NO SE RECONOCE AMBULANCIA SE LE SOLICITA A LA PSS APORTAR RESOLUCIÓN DE TARIFAS PERIMETRALES PARA EL AO LEGAL VIGENTE    ADICIONALMENTE APORTAR BITACORA DE TRASLADO DEBIDAMENTE DILIGENCIADA ||</t>
  </si>
  <si>
    <t xml:space="preserve">22/03/2024  </t>
  </si>
  <si>
    <t>-</t>
  </si>
  <si>
    <t>TI 1039687475</t>
  </si>
  <si>
    <t>TI 1109667835</t>
  </si>
  <si>
    <t>TI 1112045075</t>
  </si>
  <si>
    <t>RC 1232796105</t>
  </si>
  <si>
    <t>CC 1113534351</t>
  </si>
  <si>
    <t>RC 1113528075</t>
  </si>
  <si>
    <t>TI 1107855133</t>
  </si>
  <si>
    <t>CC 1113528365</t>
  </si>
  <si>
    <t>TI 1107846344</t>
  </si>
  <si>
    <t>RC 1114896133</t>
  </si>
  <si>
    <t>RC 1106512104</t>
  </si>
  <si>
    <t>RC 1107862668</t>
  </si>
  <si>
    <t>RC 1232797593</t>
  </si>
  <si>
    <t>RC 1109190335</t>
  </si>
  <si>
    <t>RC 1107857886</t>
  </si>
  <si>
    <t>RC 1109184336</t>
  </si>
  <si>
    <t>TI 1115549633</t>
  </si>
  <si>
    <t>RC 1107850512</t>
  </si>
  <si>
    <t>TI 1113539497</t>
  </si>
  <si>
    <t>RC 1113539460</t>
  </si>
  <si>
    <t>RC 1034292254</t>
  </si>
  <si>
    <t>CE 817884813082017</t>
  </si>
  <si>
    <t>RC 1113536243</t>
  </si>
  <si>
    <t>TI 1113535009</t>
  </si>
  <si>
    <t>RC 1113535709</t>
  </si>
  <si>
    <t>RC 1111485607</t>
  </si>
  <si>
    <t>TI 1108338197</t>
  </si>
  <si>
    <t>CC 1115548025</t>
  </si>
  <si>
    <t>TI 1105931952</t>
  </si>
  <si>
    <t>TI 1115549252</t>
  </si>
  <si>
    <t>TI 1113533292</t>
  </si>
  <si>
    <t>TI 1107863601</t>
  </si>
  <si>
    <t>TI 1107865953</t>
  </si>
  <si>
    <t>RC 1115549648</t>
  </si>
  <si>
    <t>RC 1113538543</t>
  </si>
  <si>
    <t>TI 1105378659</t>
  </si>
  <si>
    <t>TI 1109555014</t>
  </si>
  <si>
    <t>TI 1109547613</t>
  </si>
  <si>
    <t>TI 1113537478</t>
  </si>
  <si>
    <t>RC 1113542733</t>
  </si>
  <si>
    <t>TI 1113536665</t>
  </si>
  <si>
    <t>TI 1108568962</t>
  </si>
  <si>
    <t>TI 1113534893</t>
  </si>
  <si>
    <t>TI 1114002374</t>
  </si>
  <si>
    <t>TI 1191220631</t>
  </si>
  <si>
    <t>TI 1114241636</t>
  </si>
  <si>
    <t>CC 1107042955</t>
  </si>
  <si>
    <t>RC 1109939330</t>
  </si>
  <si>
    <t>TI 1113533119</t>
  </si>
  <si>
    <t>TRUJILLO VEGA  LUISA FERNANDA</t>
  </si>
  <si>
    <t>GONZALEZ ARTEAGA  ANGIE CAROLINA</t>
  </si>
  <si>
    <t>RODRIGUEZ LOPEZ  MIGUEL ANGEL</t>
  </si>
  <si>
    <t>MARIN CASTAÑEDA  HEYLEN CECILIA</t>
  </si>
  <si>
    <t>NUÑEZ SENDOYA  JUAN JOSE</t>
  </si>
  <si>
    <t>CIFUENTES LEON  JUAN JOSE</t>
  </si>
  <si>
    <t>CARLOSAMA TRUJILLO  KAREN VANESSA</t>
  </si>
  <si>
    <t xml:space="preserve">MINA PEÑA  SAMUEL </t>
  </si>
  <si>
    <t>GALLEGO UPEGUI  YASUAR ANDRES</t>
  </si>
  <si>
    <t>BARRERA ORTEGA FRANK STIVEN</t>
  </si>
  <si>
    <t>MUÑOZ NUÑEZ  JAIME ANDRES</t>
  </si>
  <si>
    <t xml:space="preserve">LASSO ROSERO  ALEJANDRO </t>
  </si>
  <si>
    <t>FRANCO FIGUEROA  MARIA DEL MAR</t>
  </si>
  <si>
    <t xml:space="preserve">GOMEZ BOLAÑOS  VALENTINA </t>
  </si>
  <si>
    <t xml:space="preserve">ESCOBAR MENDOZA  NICOLAS </t>
  </si>
  <si>
    <t xml:space="preserve">MAUDY HURTADO  CAMILO </t>
  </si>
  <si>
    <t>BARBOSA RODRIGUEZ  JUAN JOSE</t>
  </si>
  <si>
    <t>ARIAS ALARCON  DULCE MARIA</t>
  </si>
  <si>
    <t>CAMILO NUÑEZ   IVONNE DANIELA</t>
  </si>
  <si>
    <t>SANTACRUZ GUATUSMAL  JULIAN ANDRES</t>
  </si>
  <si>
    <t>LONGA GUERRA  JAZMIN EDEN</t>
  </si>
  <si>
    <t>VELASCO PEREZ NICOLAS</t>
  </si>
  <si>
    <t>RIVERA LONGA XIOMARA</t>
  </si>
  <si>
    <t>REYES MUÑOZ HILARY</t>
  </si>
  <si>
    <t>CHICANGANA CERA MATIAS</t>
  </si>
  <si>
    <t>ZUÑIGA QUINTERO LAURA</t>
  </si>
  <si>
    <t>AMU PASCUAZA JUAN</t>
  </si>
  <si>
    <t>SALAZAR POLANCO SAMUEL</t>
  </si>
  <si>
    <t>SOLARTE LOTERO ISABELLA</t>
  </si>
  <si>
    <t>SALCEDO RAMIREZ ANA</t>
  </si>
  <si>
    <t>POLANDO GALINDO SALOME</t>
  </si>
  <si>
    <t>CALDERON CONDE SAMUEL</t>
  </si>
  <si>
    <t>GOMEZ YANDUN LAURA</t>
  </si>
  <si>
    <t>GALLEGO BERMUDEZ KEVIN</t>
  </si>
  <si>
    <t>GUTIERREZ DIAZ ANDRES</t>
  </si>
  <si>
    <t>PORTOCARRERO CHANTRES DARY</t>
  </si>
  <si>
    <t>TALAGA MURILLO JHON</t>
  </si>
  <si>
    <t>NUÑEZ COBO ANA</t>
  </si>
  <si>
    <t>MENDEZ RODRIGUEZ SALOME</t>
  </si>
  <si>
    <t>VARGAS SAMANIEGO GADIEL</t>
  </si>
  <si>
    <t>CAÑAS CASTAÑO ABIGAIL</t>
  </si>
  <si>
    <t>ARANGO PORTOCARRERO MELANY</t>
  </si>
  <si>
    <t>RIVERA HIDALGO MATIAS</t>
  </si>
  <si>
    <t>ARANGO ORTEGA SOPHIA</t>
  </si>
  <si>
    <t>CALDERON TORRES DREYK</t>
  </si>
  <si>
    <t>GIRON SALAZAR CRISTIAN</t>
  </si>
  <si>
    <t>CARABALI VERGARA LAURA</t>
  </si>
  <si>
    <t>PORTILLA RIOS JOWELL</t>
  </si>
  <si>
    <t>MUÑOZ OCHOA  JUAN CAMILO</t>
  </si>
  <si>
    <t>ESE HOSPITAL LOCAL LA CANDELARIA NIT 891380184</t>
  </si>
  <si>
    <t>1900</t>
  </si>
  <si>
    <t>2018</t>
  </si>
  <si>
    <t>2019</t>
  </si>
  <si>
    <t>2020</t>
  </si>
  <si>
    <t>2022</t>
  </si>
  <si>
    <t>2023</t>
  </si>
  <si>
    <t>2024</t>
  </si>
  <si>
    <t>Reclamación definida con pago el 31 de mayo
de 2018. $46.565 aceptado en comunicación
GLS 4386-18. Acta de conciliación No. 2774710
del 07 de junio de 2023 acepta $216.400.
Firmada por Kellyn Marcela Getial como
representante de la PSS.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</si>
</sst>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4" formatCode="_-&quot;$&quot;\ * #,##0.00_-;\-&quot;$&quot;\ * #,##0.00_-;_-&quot;$&quot;\ * &quot;-&quot;??_-;_-@_-"/>
    <numFmt numFmtId="43" formatCode="_-* #,##0.00_-;\-* #,##0.00_-;_-* &quot;-&quot;??_-;_-@_-"/>
    <numFmt numFmtId="164" formatCode="_ &quot;$&quot;\ * #,##0.00_ ;_ &quot;$&quot;\ * \-#,##0.00_ ;_ &quot;$&quot;\ * &quot;-&quot;??_ ;_ @_ "/>
    <numFmt numFmtId="165" formatCode="0;[Red]0"/>
    <numFmt numFmtId="166" formatCode="#,##0.00&quot;       &quot;;\-#,##0.00&quot;       &quot;;&quot; -&quot;#&quot;       &quot;;@\ "/>
    <numFmt numFmtId="167" formatCode="_ * #,##0.00_ ;_ * \-#,##0.00_ ;_ * &quot;-&quot;??_ ;_ @_ "/>
    <numFmt numFmtId="168" formatCode="&quot;$&quot;\ #,##0"/>
    <numFmt numFmtId="169" formatCode="_-&quot;$&quot;\ * #,##0_-;\-&quot;$&quot;\ * #,##0_-;_-&quot;$&quot;\ * &quot;-&quot;??_-;_-@_-"/>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sz val="8"/>
      <name val="Arial"/>
      <family val="2"/>
    </font>
    <font>
      <sz val="9"/>
      <name val="Arial"/>
      <family val="2"/>
    </font>
    <font>
      <b/>
      <sz val="8"/>
      <name val="Arial"/>
      <family val="2"/>
    </font>
    <font>
      <sz val="10"/>
      <name val="Arial"/>
      <family val="2"/>
    </font>
    <font>
      <sz val="11"/>
      <color indexed="8"/>
      <name val="Calibri"/>
      <family val="2"/>
    </font>
    <font>
      <sz val="10"/>
      <color indexed="8"/>
      <name val="MS Sans Serif"/>
      <family val="2"/>
    </font>
    <font>
      <sz val="10"/>
      <name val="Arial"/>
      <family val="2"/>
    </font>
    <font>
      <b/>
      <sz val="8"/>
      <color theme="1"/>
      <name val="Calibri"/>
      <family val="2"/>
      <scheme val="minor"/>
    </font>
    <font>
      <sz val="8"/>
      <color theme="1"/>
      <name val="Calibri"/>
      <family val="2"/>
      <scheme val="minor"/>
    </font>
    <font>
      <b/>
      <sz val="8"/>
      <color indexed="81"/>
      <name val="Tahoma"/>
      <family val="2"/>
    </font>
    <font>
      <sz val="8"/>
      <color indexed="81"/>
      <name val="Tahoma"/>
      <family val="2"/>
    </font>
    <font>
      <sz val="10"/>
      <name val="Calibri"/>
      <family val="2"/>
      <scheme val="minor"/>
    </font>
    <font>
      <sz val="10"/>
      <color rgb="FF000000"/>
      <name val="Calibri"/>
      <family val="2"/>
      <scheme val="minor"/>
    </font>
    <font>
      <sz val="10"/>
      <name val="Verdana"/>
      <family val="2"/>
    </font>
    <font>
      <b/>
      <sz val="10"/>
      <name val="Calibri"/>
      <family val="2"/>
      <scheme val="minor"/>
    </font>
  </fonts>
  <fills count="11">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indexed="31"/>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xf numFmtId="166" fontId="11" fillId="0" borderId="0" applyFill="0" applyBorder="0" applyAlignment="0" applyProtection="0"/>
    <xf numFmtId="0" fontId="12" fillId="0" borderId="0" applyBorder="0" applyProtection="0"/>
    <xf numFmtId="164" fontId="4" fillId="0" borderId="0" applyFont="0" applyFill="0" applyBorder="0" applyAlignment="0" applyProtection="0"/>
    <xf numFmtId="167" fontId="4" fillId="0" borderId="0" applyFont="0" applyFill="0" applyBorder="0" applyAlignment="0" applyProtection="0"/>
    <xf numFmtId="0" fontId="13" fillId="0" borderId="0"/>
    <xf numFmtId="44" fontId="14" fillId="0" borderId="0" applyFont="0" applyFill="0" applyBorder="0" applyAlignment="0" applyProtection="0"/>
    <xf numFmtId="0" fontId="3" fillId="0" borderId="0"/>
    <xf numFmtId="0" fontId="21"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108">
    <xf numFmtId="0" fontId="0" fillId="0" borderId="0" xfId="0"/>
    <xf numFmtId="3" fontId="9" fillId="0" borderId="0" xfId="0" applyNumberFormat="1" applyFont="1" applyAlignment="1">
      <alignment horizontal="right"/>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justify" vertical="center" wrapText="1"/>
    </xf>
    <xf numFmtId="0" fontId="9" fillId="0" borderId="0" xfId="0" applyFont="1" applyAlignment="1">
      <alignment horizontal="center"/>
    </xf>
    <xf numFmtId="0" fontId="8" fillId="0" borderId="0" xfId="0" applyFont="1" applyAlignment="1">
      <alignment horizontal="center" vertical="center"/>
    </xf>
    <xf numFmtId="14" fontId="9" fillId="0" borderId="0" xfId="0" applyNumberFormat="1" applyFont="1" applyAlignment="1">
      <alignment horizontal="center"/>
    </xf>
    <xf numFmtId="42" fontId="7" fillId="0" borderId="0" xfId="0" applyNumberFormat="1" applyFont="1"/>
    <xf numFmtId="42" fontId="5" fillId="0" borderId="0" xfId="0" applyNumberFormat="1" applyFont="1"/>
    <xf numFmtId="0" fontId="10" fillId="4" borderId="2" xfId="0" applyFont="1" applyFill="1" applyBorder="1" applyAlignment="1">
      <alignment vertical="center" wrapText="1"/>
    </xf>
    <xf numFmtId="0" fontId="16" fillId="0" borderId="0" xfId="0" applyFont="1"/>
    <xf numFmtId="0" fontId="15" fillId="8" borderId="5" xfId="0" applyFont="1" applyFill="1" applyBorder="1"/>
    <xf numFmtId="0" fontId="15" fillId="8" borderId="6" xfId="0" applyFont="1" applyFill="1" applyBorder="1"/>
    <xf numFmtId="0" fontId="16" fillId="0" borderId="3" xfId="0" applyFont="1" applyBorder="1" applyAlignment="1">
      <alignment horizontal="left" vertical="center"/>
    </xf>
    <xf numFmtId="0" fontId="16" fillId="0" borderId="3" xfId="0" applyFont="1" applyBorder="1"/>
    <xf numFmtId="0" fontId="16" fillId="0" borderId="1" xfId="0" applyFont="1" applyBorder="1" applyAlignment="1">
      <alignment horizontal="left" vertical="center"/>
    </xf>
    <xf numFmtId="0" fontId="16" fillId="0" borderId="1" xfId="0" applyFont="1" applyBorder="1"/>
    <xf numFmtId="0" fontId="16" fillId="9" borderId="1" xfId="0" applyFont="1" applyFill="1" applyBorder="1"/>
    <xf numFmtId="0" fontId="16" fillId="0" borderId="7" xfId="0" applyFont="1" applyBorder="1" applyAlignment="1">
      <alignment horizontal="left" vertical="center"/>
    </xf>
    <xf numFmtId="0" fontId="16" fillId="0" borderId="7" xfId="0" applyFont="1" applyBorder="1"/>
    <xf numFmtId="165" fontId="10" fillId="2" borderId="2" xfId="0" applyNumberFormat="1" applyFont="1" applyFill="1" applyBorder="1" applyAlignment="1">
      <alignment vertical="center" wrapText="1"/>
    </xf>
    <xf numFmtId="0" fontId="19" fillId="5" borderId="0" xfId="0" applyFont="1" applyFill="1"/>
    <xf numFmtId="0" fontId="19" fillId="0" borderId="0" xfId="0" applyFont="1"/>
    <xf numFmtId="0" fontId="20" fillId="0" borderId="1" xfId="0" applyFont="1" applyBorder="1" applyAlignment="1">
      <alignment horizontal="center" vertical="center"/>
    </xf>
    <xf numFmtId="0" fontId="20" fillId="0" borderId="1" xfId="6" applyNumberFormat="1" applyFont="1" applyFill="1" applyBorder="1" applyAlignment="1">
      <alignment horizontal="center" vertical="center"/>
    </xf>
    <xf numFmtId="14" fontId="10" fillId="4" borderId="2" xfId="0" applyNumberFormat="1" applyFont="1" applyFill="1" applyBorder="1" applyAlignment="1">
      <alignment horizontal="center" vertical="center" wrapText="1"/>
    </xf>
    <xf numFmtId="168" fontId="10" fillId="6" borderId="2" xfId="0" applyNumberFormat="1" applyFont="1" applyFill="1" applyBorder="1" applyAlignment="1">
      <alignment horizontal="center" vertical="center" wrapText="1"/>
    </xf>
    <xf numFmtId="3" fontId="10" fillId="6" borderId="2" xfId="0" applyNumberFormat="1" applyFont="1" applyFill="1" applyBorder="1" applyAlignment="1">
      <alignment horizontal="center" vertical="center" wrapText="1"/>
    </xf>
    <xf numFmtId="0" fontId="10" fillId="6" borderId="2" xfId="0" applyFont="1" applyFill="1" applyBorder="1" applyAlignment="1">
      <alignment vertical="center"/>
    </xf>
    <xf numFmtId="0" fontId="10" fillId="4" borderId="2" xfId="0" applyFont="1" applyFill="1" applyBorder="1" applyAlignment="1">
      <alignment vertical="center"/>
    </xf>
    <xf numFmtId="3" fontId="10" fillId="2" borderId="2" xfId="0" applyNumberFormat="1" applyFont="1" applyFill="1" applyBorder="1" applyAlignment="1">
      <alignment horizontal="center" vertical="center" wrapText="1"/>
    </xf>
    <xf numFmtId="3" fontId="10" fillId="3" borderId="2" xfId="0" applyNumberFormat="1" applyFont="1" applyFill="1" applyBorder="1" applyAlignment="1">
      <alignment horizontal="center" vertical="center"/>
    </xf>
    <xf numFmtId="3" fontId="10" fillId="3" borderId="2" xfId="0" applyNumberFormat="1" applyFont="1" applyFill="1" applyBorder="1" applyAlignment="1">
      <alignment horizontal="center" vertical="center" wrapText="1"/>
    </xf>
    <xf numFmtId="169" fontId="10" fillId="2" borderId="2" xfId="6" applyNumberFormat="1" applyFont="1" applyFill="1" applyBorder="1" applyAlignment="1">
      <alignment horizontal="center" vertical="center" wrapText="1"/>
    </xf>
    <xf numFmtId="169" fontId="7" fillId="0" borderId="0" xfId="6" applyNumberFormat="1" applyFont="1" applyAlignment="1">
      <alignment horizontal="right"/>
    </xf>
    <xf numFmtId="169" fontId="10" fillId="2" borderId="8" xfId="6" applyNumberFormat="1" applyFont="1" applyFill="1" applyBorder="1" applyAlignment="1">
      <alignment horizontal="center" vertical="center" wrapText="1"/>
    </xf>
    <xf numFmtId="169" fontId="7" fillId="0" borderId="0" xfId="6" applyNumberFormat="1" applyFont="1"/>
    <xf numFmtId="169" fontId="5" fillId="0" borderId="0" xfId="6" applyNumberFormat="1" applyFont="1"/>
    <xf numFmtId="169" fontId="10" fillId="2" borderId="7" xfId="6" applyNumberFormat="1" applyFont="1" applyFill="1" applyBorder="1" applyAlignment="1">
      <alignment horizontal="center" vertical="center" wrapText="1"/>
    </xf>
    <xf numFmtId="168" fontId="19" fillId="0" borderId="0" xfId="0" applyNumberFormat="1" applyFont="1"/>
    <xf numFmtId="42" fontId="19" fillId="0" borderId="0" xfId="0" applyNumberFormat="1" applyFont="1"/>
    <xf numFmtId="14" fontId="20" fillId="0" borderId="1" xfId="0" applyNumberFormat="1" applyFont="1" applyBorder="1" applyAlignment="1">
      <alignment horizontal="right" vertical="center"/>
    </xf>
    <xf numFmtId="0" fontId="20" fillId="0" borderId="1" xfId="6" applyNumberFormat="1" applyFont="1" applyFill="1" applyBorder="1" applyAlignment="1">
      <alignment horizontal="left" vertical="center"/>
    </xf>
    <xf numFmtId="0" fontId="20" fillId="0" borderId="1" xfId="6" applyNumberFormat="1" applyFont="1" applyFill="1" applyBorder="1" applyAlignment="1">
      <alignment horizontal="right" vertical="center"/>
    </xf>
    <xf numFmtId="14" fontId="20" fillId="0" borderId="1" xfId="6" applyNumberFormat="1" applyFont="1" applyFill="1" applyBorder="1" applyAlignment="1">
      <alignment horizontal="right" vertical="center"/>
    </xf>
    <xf numFmtId="0" fontId="9" fillId="0" borderId="1" xfId="0" applyFont="1" applyBorder="1" applyAlignment="1">
      <alignment horizontal="center"/>
    </xf>
    <xf numFmtId="14" fontId="9" fillId="0" borderId="1" xfId="0" applyNumberFormat="1" applyFont="1" applyBorder="1" applyAlignment="1">
      <alignment horizontal="center"/>
    </xf>
    <xf numFmtId="0" fontId="8" fillId="0" borderId="1" xfId="0" applyFont="1" applyBorder="1" applyAlignment="1">
      <alignment horizontal="justify" vertical="center" wrapText="1"/>
    </xf>
    <xf numFmtId="14" fontId="8" fillId="0" borderId="1" xfId="0" applyNumberFormat="1" applyFont="1" applyBorder="1" applyAlignment="1">
      <alignment horizontal="justify" vertical="center" wrapText="1"/>
    </xf>
    <xf numFmtId="169" fontId="8" fillId="0" borderId="1" xfId="6" applyNumberFormat="1" applyFont="1" applyFill="1" applyBorder="1" applyAlignment="1">
      <alignment horizontal="justify" vertical="center" wrapText="1"/>
    </xf>
    <xf numFmtId="169" fontId="5" fillId="0" borderId="1" xfId="6" applyNumberFormat="1" applyFont="1" applyBorder="1"/>
    <xf numFmtId="0" fontId="0" fillId="0" borderId="0" xfId="0" pivotButton="1"/>
    <xf numFmtId="14" fontId="22" fillId="4" borderId="1" xfId="0" applyNumberFormat="1" applyFont="1" applyFill="1" applyBorder="1" applyAlignment="1">
      <alignment horizontal="center" vertical="center" wrapText="1"/>
    </xf>
    <xf numFmtId="168" fontId="22" fillId="6" borderId="1" xfId="0" applyNumberFormat="1" applyFont="1" applyFill="1" applyBorder="1" applyAlignment="1">
      <alignment horizontal="center" vertical="center" wrapText="1"/>
    </xf>
    <xf numFmtId="42" fontId="22" fillId="2" borderId="1" xfId="0" applyNumberFormat="1"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168" fontId="22" fillId="2"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xf>
    <xf numFmtId="3" fontId="22" fillId="3" borderId="1" xfId="0" applyNumberFormat="1" applyFont="1" applyFill="1" applyBorder="1" applyAlignment="1">
      <alignment horizontal="center" vertical="center" wrapText="1"/>
    </xf>
    <xf numFmtId="0" fontId="20" fillId="0" borderId="1" xfId="0" applyFont="1" applyBorder="1" applyAlignment="1">
      <alignment horizontal="left" vertical="center"/>
    </xf>
    <xf numFmtId="42" fontId="20" fillId="0" borderId="1" xfId="6" applyNumberFormat="1" applyFont="1" applyFill="1" applyBorder="1" applyAlignment="1">
      <alignment horizontal="right" vertical="center"/>
    </xf>
    <xf numFmtId="165" fontId="10" fillId="2" borderId="2" xfId="0" applyNumberFormat="1" applyFont="1" applyFill="1" applyBorder="1" applyAlignment="1">
      <alignment horizontal="center" vertical="center" wrapText="1"/>
    </xf>
    <xf numFmtId="169" fontId="20" fillId="0" borderId="1" xfId="6" applyNumberFormat="1" applyFont="1" applyFill="1" applyBorder="1" applyAlignment="1">
      <alignment vertical="center"/>
    </xf>
    <xf numFmtId="14" fontId="22" fillId="4" borderId="3" xfId="0" applyNumberFormat="1" applyFont="1" applyFill="1" applyBorder="1" applyAlignment="1">
      <alignment horizontal="center" vertical="center" wrapText="1"/>
    </xf>
    <xf numFmtId="168" fontId="22" fillId="6" borderId="3" xfId="0" applyNumberFormat="1" applyFont="1" applyFill="1" applyBorder="1" applyAlignment="1">
      <alignment horizontal="center" vertical="center" wrapText="1"/>
    </xf>
    <xf numFmtId="0" fontId="22" fillId="2" borderId="9" xfId="0" applyFont="1" applyFill="1" applyBorder="1" applyAlignment="1">
      <alignment horizontal="center" vertical="center" wrapText="1"/>
    </xf>
    <xf numFmtId="42" fontId="22" fillId="2" borderId="3"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3" xfId="0" pivotButton="1" applyBorder="1" applyAlignment="1">
      <alignment horizontal="center" vertical="center"/>
    </xf>
    <xf numFmtId="0" fontId="0" fillId="0" borderId="3" xfId="0" applyBorder="1" applyAlignment="1">
      <alignment horizontal="center" vertical="center"/>
    </xf>
    <xf numFmtId="44" fontId="19" fillId="4" borderId="1" xfId="6" applyFont="1" applyFill="1" applyBorder="1" applyAlignment="1">
      <alignment horizontal="center" vertical="center"/>
    </xf>
    <xf numFmtId="169" fontId="22" fillId="4" borderId="1" xfId="6" applyNumberFormat="1" applyFont="1" applyFill="1" applyBorder="1" applyAlignment="1">
      <alignment horizontal="center" vertical="center"/>
    </xf>
    <xf numFmtId="0" fontId="15" fillId="8" borderId="4" xfId="0" applyFont="1" applyFill="1" applyBorder="1" applyAlignment="1">
      <alignment horizont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49" fontId="16" fillId="0" borderId="1" xfId="0" applyNumberFormat="1" applyFont="1" applyBorder="1" applyAlignment="1">
      <alignment horizontal="center" vertical="center"/>
    </xf>
    <xf numFmtId="0" fontId="16" fillId="0" borderId="0" xfId="0" applyFont="1" applyAlignment="1">
      <alignment horizontal="center"/>
    </xf>
    <xf numFmtId="1" fontId="20" fillId="0" borderId="1" xfId="0" applyNumberFormat="1" applyFont="1" applyBorder="1" applyAlignment="1">
      <alignment horizontal="center" vertical="center"/>
    </xf>
    <xf numFmtId="1" fontId="19" fillId="4" borderId="1" xfId="6" applyNumberFormat="1" applyFont="1" applyFill="1" applyBorder="1" applyAlignment="1">
      <alignment horizontal="center" vertical="center"/>
    </xf>
    <xf numFmtId="1" fontId="19" fillId="0" borderId="0" xfId="0" applyNumberFormat="1" applyFont="1"/>
    <xf numFmtId="169" fontId="22" fillId="6" borderId="3" xfId="6" applyNumberFormat="1" applyFont="1" applyFill="1" applyBorder="1" applyAlignment="1">
      <alignment horizontal="center" vertical="center" wrapText="1"/>
    </xf>
    <xf numFmtId="169" fontId="22" fillId="6" borderId="1" xfId="6" applyNumberFormat="1" applyFont="1" applyFill="1" applyBorder="1" applyAlignment="1">
      <alignment horizontal="center" vertical="center" wrapText="1"/>
    </xf>
    <xf numFmtId="169" fontId="0" fillId="0" borderId="1" xfId="6" applyNumberFormat="1" applyFont="1" applyBorder="1"/>
    <xf numFmtId="169" fontId="19" fillId="4" borderId="1" xfId="6" applyNumberFormat="1" applyFont="1" applyFill="1" applyBorder="1" applyAlignment="1">
      <alignment horizontal="center" vertical="center"/>
    </xf>
    <xf numFmtId="169" fontId="19" fillId="0" borderId="0" xfId="6" applyNumberFormat="1" applyFont="1"/>
    <xf numFmtId="0" fontId="22"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169" fontId="0" fillId="0" borderId="0" xfId="6" applyNumberFormat="1" applyFont="1"/>
    <xf numFmtId="169" fontId="0" fillId="0" borderId="1" xfId="0" applyNumberFormat="1" applyBorder="1" applyAlignment="1">
      <alignment vertical="center"/>
    </xf>
    <xf numFmtId="169" fontId="0" fillId="0" borderId="3" xfId="0" applyNumberFormat="1" applyBorder="1" applyAlignment="1">
      <alignment horizontal="center" vertical="center"/>
    </xf>
    <xf numFmtId="0" fontId="22" fillId="0" borderId="1" xfId="0" applyFont="1" applyBorder="1" applyAlignment="1">
      <alignment horizontal="center" vertical="center"/>
    </xf>
    <xf numFmtId="165" fontId="22" fillId="6" borderId="3" xfId="0" applyNumberFormat="1" applyFont="1" applyFill="1" applyBorder="1" applyAlignment="1">
      <alignment horizontal="center" vertical="center" wrapText="1"/>
    </xf>
    <xf numFmtId="165" fontId="22" fillId="6" borderId="1" xfId="0" applyNumberFormat="1"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3" xfId="0"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165" fontId="22" fillId="2" borderId="7" xfId="0" applyNumberFormat="1" applyFont="1" applyFill="1" applyBorder="1" applyAlignment="1">
      <alignment horizontal="center" vertical="center" wrapText="1"/>
    </xf>
    <xf numFmtId="165" fontId="22" fillId="2" borderId="3" xfId="0" applyNumberFormat="1" applyFont="1" applyFill="1" applyBorder="1" applyAlignment="1">
      <alignment horizontal="center" vertical="center" wrapText="1"/>
    </xf>
    <xf numFmtId="0" fontId="22" fillId="6" borderId="7" xfId="0" applyFont="1" applyFill="1" applyBorder="1" applyAlignment="1">
      <alignment horizontal="center" vertical="center"/>
    </xf>
    <xf numFmtId="0" fontId="22" fillId="6" borderId="3" xfId="0" applyFont="1" applyFill="1" applyBorder="1" applyAlignment="1">
      <alignment horizontal="center" vertical="center"/>
    </xf>
    <xf numFmtId="1" fontId="22" fillId="2" borderId="7" xfId="0" applyNumberFormat="1" applyFont="1" applyFill="1" applyBorder="1" applyAlignment="1">
      <alignment horizontal="center" vertical="center" wrapText="1"/>
    </xf>
    <xf numFmtId="1" fontId="22" fillId="2" borderId="3" xfId="0" applyNumberFormat="1" applyFont="1" applyFill="1" applyBorder="1" applyAlignment="1">
      <alignment horizontal="center" vertical="center" wrapText="1"/>
    </xf>
    <xf numFmtId="0" fontId="6" fillId="10" borderId="1" xfId="0" applyFont="1" applyFill="1" applyBorder="1" applyAlignment="1">
      <alignment horizontal="center" vertical="center"/>
    </xf>
    <xf numFmtId="0" fontId="15" fillId="7" borderId="1" xfId="0" applyFont="1" applyFill="1" applyBorder="1" applyAlignment="1">
      <alignment horizontal="center"/>
    </xf>
    <xf numFmtId="0" fontId="0" fillId="0" borderId="1" xfId="0" applyNumberFormat="1" applyBorder="1" applyAlignment="1">
      <alignment horizontal="center" vertical="center"/>
    </xf>
    <xf numFmtId="0" fontId="0" fillId="0" borderId="1" xfId="0" applyFill="1" applyBorder="1" applyAlignment="1">
      <alignment horizontal="center"/>
    </xf>
  </cellXfs>
  <cellStyles count="13">
    <cellStyle name="Excel Built-in Normal 3" xfId="2" xr:uid="{00000000-0005-0000-0000-000000000000}"/>
    <cellStyle name="Millares 2" xfId="11" xr:uid="{1A00E317-FC60-4932-8F80-AC2DA72CD8E5}"/>
    <cellStyle name="Millares 2 12" xfId="1" xr:uid="{00000000-0005-0000-0000-000001000000}"/>
    <cellStyle name="Millares 6" xfId="4" xr:uid="{00000000-0005-0000-0000-000002000000}"/>
    <cellStyle name="Moneda" xfId="6" builtinId="4"/>
    <cellStyle name="Moneda 2" xfId="12" xr:uid="{1CC7F9AD-2A7F-4B8F-9D4E-1B20D1711439}"/>
    <cellStyle name="Moneda 3" xfId="3" xr:uid="{00000000-0005-0000-0000-000004000000}"/>
    <cellStyle name="Normal" xfId="0" builtinId="0"/>
    <cellStyle name="Normal 2" xfId="8" xr:uid="{00000000-0005-0000-0000-000006000000}"/>
    <cellStyle name="Normal 3" xfId="7" xr:uid="{00000000-0005-0000-0000-000007000000}"/>
    <cellStyle name="Normal 4" xfId="9" xr:uid="{F18DE9F0-DE07-4FC1-9EDD-AC95D0C636BD}"/>
    <cellStyle name="Normal 5" xfId="10" xr:uid="{670D7349-30CF-4AEA-902D-F2302C80E6BE}"/>
    <cellStyle name="Normal 7" xfId="5" xr:uid="{00000000-0005-0000-0000-000008000000}"/>
  </cellStyles>
  <dxfs count="102">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numFmt numFmtId="169" formatCode="_-&quot;$&quot;\ * #,##0_-;\-&quot;$&quot;\ * #,##0_-;_-&quot;$&quot;\ * &quot;-&quot;??_-;_-@_-"/>
    </dxf>
    <dxf>
      <numFmt numFmtId="169" formatCode="_-&quot;$&quot;\ * #,##0_-;\-&quot;$&quot;\ * #,##0_-;_-&quot;$&quot;\ * &quot;-&quot;??_-;_-@_-"/>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numFmt numFmtId="169" formatCode="_-&quot;$&quot;\ * #,##0_-;\-&quot;$&quot;\ * #,##0_-;_-&quot;$&quot;\ * &quot;-&quot;??_-;_-@_-"/>
    </dxf>
    <dxf>
      <numFmt numFmtId="169" formatCode="_-&quot;$&quot;\ * #,##0_-;\-&quot;$&quot;\ * #,##0_-;_-&quot;$&quot;\ * &quot;-&quot;??_-;_-@_-"/>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numFmt numFmtId="169" formatCode="_-&quot;$&quot;\ * #,##0_-;\-&quot;$&quot;\ * #,##0_-;_-&quot;$&quot;\ * &quot;-&quot;??_-;_-@_-"/>
    </dxf>
    <dxf>
      <numFmt numFmtId="169" formatCode="_-&quot;$&quot;\ * #,##0_-;\-&quot;$&quot;\ * #,##0_-;_-&quot;$&quot;\ * &quot;-&quot;??_-;_-@_-"/>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numFmt numFmtId="169" formatCode="_-&quot;$&quot;\ * #,##0_-;\-&quot;$&quot;\ * #,##0_-;_-&quot;$&quot;\ * &quot;-&quot;??_-;_-@_-"/>
    </dxf>
    <dxf>
      <numFmt numFmtId="169" formatCode="_-&quot;$&quot;\ * #,##0_-;\-&quot;$&quot;\ * #,##0_-;_-&quot;$&quot;\ * &quot;-&quot;??_-;_-@_-"/>
    </dxf>
    <dxf>
      <numFmt numFmtId="169" formatCode="_-&quot;$&quot;\ * #,##0_-;\-&quot;$&quot;\ * #,##0_-;_-&quot;$&quot;\ * &quot;-&quot;??_-;_-@_-"/>
    </dxf>
    <dxf>
      <numFmt numFmtId="169" formatCode="_-&quot;$&quot;\ * #,##0_-;\-&quot;$&quot;\ * #,##0_-;_-&quot;$&quot;\ * &quot;-&quot;??_-;_-@_-"/>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numFmt numFmtId="169" formatCode="_-&quot;$&quot;\ * #,##0_-;\-&quot;$&quot;\ * #,##0_-;_-&quot;$&quot;\ * &quot;-&quot;??_-;_-@_-"/>
    </dxf>
    <dxf>
      <numFmt numFmtId="169" formatCode="_-&quot;$&quot;\ * #,##0_-;\-&quot;$&quot;\ * #,##0_-;_-&quot;$&quot;\ * &quot;-&quot;??_-;_-@_-"/>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
      <border>
        <left style="thin">
          <color indexed="64"/>
        </left>
        <right style="thin">
          <color indexed="64"/>
        </right>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RODRIGUEZ" refreshedDate="45554.749995949074" createdVersion="6" refreshedVersion="8" minRefreshableVersion="3" recordCount="74" xr:uid="{00000000-000A-0000-FFFF-FFFF28000000}">
  <cacheSource type="worksheet">
    <worksheetSource ref="A1:AB75" sheet="Formato (2)"/>
  </cacheSource>
  <cacheFields count="29">
    <cacheField name="CONS" numFmtId="0">
      <sharedItems containsSemiMixedTypes="0" containsString="0" containsNumber="1" containsInteger="1" minValue="0" maxValue="0"/>
    </cacheField>
    <cacheField name="Cant. Reclamos" numFmtId="0">
      <sharedItems containsSemiMixedTypes="0" containsString="0" containsNumber="1" containsInteger="1" minValue="11824" maxValue="954990"/>
    </cacheField>
    <cacheField name="FACTURA PREFIJO" numFmtId="0">
      <sharedItems containsMixedTypes="1" containsNumber="1" containsInteger="1" minValue="11824" maxValue="954990"/>
    </cacheField>
    <cacheField name="N° SINIESTRO" numFmtId="0">
      <sharedItems containsMixedTypes="1" containsNumber="1" containsInteger="1" minValue="3147" maxValue="38375"/>
    </cacheField>
    <cacheField name="NOMBRE DE LA VICTIMA " numFmtId="0">
      <sharedItems/>
    </cacheField>
    <cacheField name="TIPO Y N° DOC" numFmtId="0">
      <sharedItems/>
    </cacheField>
    <cacheField name="N° POLIZA DE LA VICTIMA" numFmtId="0">
      <sharedItems containsMixedTypes="1" containsNumber="1" containsInteger="1" minValue="994000000003" maxValue="994000004538"/>
    </cacheField>
    <cacheField name="FECHA DE RADICACION" numFmtId="14">
      <sharedItems containsNonDate="0" containsDate="1" containsMixedTypes="1" minDate="2018-04-12T00:00:00" maxDate="2024-07-11T00:00:00"/>
    </cacheField>
    <cacheField name="FECHA EGRESO" numFmtId="14">
      <sharedItems containsSemiMixedTypes="0" containsNonDate="0" containsDate="1" containsString="0" minDate="1899-12-30T00:00:00" maxDate="2024-03-22T00:00:00" count="49">
        <d v="2018-03-13T00:00:00"/>
        <d v="2018-04-12T00:00:00"/>
        <d v="2018-04-24T00:00:00"/>
        <d v="2018-05-10T00:00:00"/>
        <d v="2018-05-03T00:00:00"/>
        <d v="2018-05-28T00:00:00"/>
        <d v="2018-07-30T00:00:00"/>
        <d v="2018-09-12T00:00:00"/>
        <d v="2018-09-20T00:00:00"/>
        <d v="2018-12-05T00:00:00"/>
        <d v="2019-01-15T00:00:00"/>
        <d v="2019-03-01T00:00:00"/>
        <d v="2019-03-13T00:00:00"/>
        <d v="2019-03-21T00:00:00"/>
        <d v="2019-04-02T00:00:00"/>
        <d v="2019-04-08T00:00:00"/>
        <d v="2019-04-10T00:00:00"/>
        <d v="2019-07-12T00:00:00"/>
        <d v="2019-08-05T00:00:00"/>
        <d v="2019-08-20T00:00:00"/>
        <d v="2020-03-09T00:00:00"/>
        <d v="2022-01-31T00:00:00"/>
        <d v="2022-03-24T00:00:00"/>
        <d v="2022-05-09T00:00:00"/>
        <d v="2022-06-23T00:00:00"/>
        <d v="2022-07-21T00:00:00"/>
        <d v="2022-08-30T00:00:00"/>
        <d v="2022-09-13T00:00:00"/>
        <d v="2022-09-15T00:00:00"/>
        <d v="2022-09-17T00:00:00"/>
        <d v="2022-09-20T00:00:00"/>
        <d v="2022-09-22T00:00:00"/>
        <d v="2022-10-07T00:00:00"/>
        <d v="2022-10-18T00:00:00"/>
        <d v="2022-10-20T00:00:00"/>
        <d v="2024-03-13T00:00:00"/>
        <d v="2024-03-14T00:00:00"/>
        <d v="2018-03-21T00:00:00"/>
        <d v="2022-09-19T00:00:00"/>
        <d v="2023-06-30T00:00:00"/>
        <d v="2024-03-21T00:00:00"/>
        <d v="2023-09-28T00:00:00"/>
        <d v="2024-02-16T00:00:00"/>
        <d v="2023-09-27T00:00:00"/>
        <d v="2024-02-28T00:00:00"/>
        <d v="2023-12-06T00:00:00"/>
        <d v="2024-03-12T00:00:00"/>
        <d v="2022-12-16T00:00:00"/>
        <d v="1899-12-30T00:00:00"/>
      </sharedItems>
      <fieldGroup par="28"/>
    </cacheField>
    <cacheField name="VALOR ASEGURADORA" numFmtId="0">
      <sharedItems containsSemiMixedTypes="0" containsString="0" containsNumber="1" containsInteger="1" minValue="0" maxValue="896000"/>
    </cacheField>
    <cacheField name="VALOR  IPS" numFmtId="0">
      <sharedItems containsSemiMixedTypes="0" containsString="0" containsNumber="1" containsInteger="1" minValue="40900" maxValue="1106116"/>
    </cacheField>
    <cacheField name="Saldo Pendiente PSS" numFmtId="0">
      <sharedItems containsSemiMixedTypes="0" containsString="0" containsNumber="1" containsInteger="1" minValue="2565" maxValue="554600"/>
    </cacheField>
    <cacheField name="OBSERVACION" numFmtId="0">
      <sharedItems longText="1"/>
    </cacheField>
    <cacheField name="Estados" numFmtId="0">
      <sharedItems containsSemiMixedTypes="0" containsString="0" containsNumber="1" minValue="1" maxValue="8.1"/>
    </cacheField>
    <cacheField name="Estados de cartera" numFmtId="0">
      <sharedItems count="11">
        <s v="Reclamación tramitada en su totalidad"/>
        <s v="Objeción causal devolución documentos"/>
        <s v="Objecion causal soportes"/>
        <s v="Objeción causal pertinencia medica"/>
        <s v="Objecion causal tarifas"/>
        <s v="Objeción causal tope máximo"/>
        <s v="Reclamación sin informacion en el sistema"/>
        <s v="Reclamación correspondiente al ramo SOAT"/>
        <s v="Objeción causal prescripción " u="1"/>
        <e v="#N/A" u="1"/>
        <s v="Objeción causal póliza no asegurada, hurtada, fuera de vigencia " u="1"/>
      </sharedItems>
    </cacheField>
    <cacheField name="Estado activa" numFmtId="0">
      <sharedItems/>
    </cacheField>
    <cacheField name="Amparo" numFmtId="0">
      <sharedItems/>
    </cacheField>
    <cacheField name="FECHA DE PAGO " numFmtId="14">
      <sharedItems containsNonDate="0" containsDate="1" containsMixedTypes="1" minDate="2018-05-29T00:00:00" maxDate="2024-10-02T00:00:00"/>
    </cacheField>
    <cacheField name="VALOR" numFmtId="169">
      <sharedItems containsSemiMixedTypes="0" containsString="0" containsNumber="1" containsInteger="1" minValue="0" maxValue="414800"/>
    </cacheField>
    <cacheField name="RETEFUENTE" numFmtId="0">
      <sharedItems containsSemiMixedTypes="0" containsString="0" containsNumber="1" containsInteger="1" minValue="0" maxValue="0"/>
    </cacheField>
    <cacheField name="RETEICA" numFmtId="0">
      <sharedItems containsSemiMixedTypes="0" containsString="0" containsNumber="1" containsInteger="1" minValue="0" maxValue="0"/>
    </cacheField>
    <cacheField name="N° ORDEN DE PAGO" numFmtId="0">
      <sharedItems containsMixedTypes="1" containsNumber="1" containsInteger="1" minValue="660130767" maxValue="800527277"/>
    </cacheField>
    <cacheField name=" OBJECIÓN SUBSANABLE" numFmtId="169">
      <sharedItems containsSemiMixedTypes="0" containsString="0" containsNumber="1" containsInteger="1" minValue="0" maxValue="511800"/>
    </cacheField>
    <cacheField name="OBJECIONES RATIFICADAS" numFmtId="169">
      <sharedItems containsSemiMixedTypes="0" containsString="0" containsNumber="1" containsInteger="1" minValue="0" maxValue="0"/>
    </cacheField>
    <cacheField name="NOTAS CREDITO" numFmtId="169">
      <sharedItems containsSemiMixedTypes="0" containsString="0" containsNumber="1" containsInteger="1" minValue="0" maxValue="262965"/>
    </cacheField>
    <cacheField name="OBJECIONES TOTALES" numFmtId="169">
      <sharedItems containsSemiMixedTypes="0" containsString="0" containsNumber="1" containsInteger="1" minValue="0" maxValue="151300"/>
    </cacheField>
    <cacheField name="SIN INFORMACION EN EL SISTEMA" numFmtId="169">
      <sharedItems containsSemiMixedTypes="0" containsString="0" containsNumber="1" containsInteger="1" minValue="0" maxValue="0"/>
    </cacheField>
    <cacheField name="Saldo Solidaria" numFmtId="169">
      <sharedItems containsSemiMixedTypes="0" containsString="0" containsNumber="1" containsInteger="1" minValue="0" maxValue="511800"/>
    </cacheField>
    <cacheField name="Años (FECHA EGRESO)" numFmtId="0" databaseField="0">
      <fieldGroup base="8">
        <rangePr groupBy="years" startDate="1899-12-30T00:00:00" endDate="2024-03-22T00:00:00"/>
        <groupItems count="127">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2024"/>
          <s v="&gt;22/03/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
  <r>
    <n v="0"/>
    <n v="816875"/>
    <n v="816875"/>
    <n v="7771"/>
    <s v="TRUJILLO VEGA  LUISA FERNANDA"/>
    <s v="TI 1039687475"/>
    <n v="994000000929"/>
    <d v="2018-04-12T00:00:00"/>
    <x v="0"/>
    <n v="95300"/>
    <n v="95300"/>
    <n v="95300"/>
    <s v="Registrado por Migración APE //  Codigo Objeción = OB35 - Descripción Obejción = GLOSAS ACEPTADAS||"/>
    <n v="1"/>
    <x v="0"/>
    <s v="Radicada para Pago."/>
    <s v="MED"/>
    <s v="24/05/2018  "/>
    <n v="90535"/>
    <n v="0"/>
    <n v="0"/>
    <n v="800273952"/>
    <n v="0"/>
    <n v="0"/>
    <n v="4765"/>
    <n v="0"/>
    <n v="0"/>
    <n v="0"/>
  </r>
  <r>
    <n v="0"/>
    <n v="820858"/>
    <n v="820858"/>
    <n v="7807"/>
    <s v="GONZALEZ ARTEAGA  ANGIE CAROLINA"/>
    <s v="TI 1112045075"/>
    <n v="994000000929"/>
    <d v="2018-05-09T00:00:00"/>
    <x v="1"/>
    <n v="95300"/>
    <n v="95300"/>
    <n v="4765"/>
    <s v="Registrado por Migración APE //  Codigo Objeción = OB35 - Descripción Obejción = GLOSAS ACEPTADAS||"/>
    <n v="1"/>
    <x v="0"/>
    <s v="Radicada para Pago."/>
    <s v="MED"/>
    <s v="29/05/2018  "/>
    <n v="90535"/>
    <n v="0"/>
    <n v="0"/>
    <n v="800275561"/>
    <n v="0"/>
    <n v="0"/>
    <n v="4765"/>
    <n v="0"/>
    <n v="0"/>
    <n v="0"/>
  </r>
  <r>
    <n v="0"/>
    <n v="823711"/>
    <n v="823711"/>
    <n v="31031"/>
    <s v="RODRIGUEZ LOPEZ  MIGUEL ANGEL"/>
    <s v="RC 1232796105"/>
    <n v="994000000381"/>
    <d v="2018-05-09T00:00:00"/>
    <x v="2"/>
    <n v="76832"/>
    <n v="76832"/>
    <n v="4275"/>
    <s v="Registrado por Migración APE // Tipo Glosa = SUBSANABLE// Codigo Objecion Medica Migración = 7702 - Descripción Objecion Medica Migración = IPS acepta glosa parcialmente// Codigo Objeción = N/A - Descripción Obejción = N/A||Registrado por Migración APE // Tipo Glosa = SUBSANABLE// Codigo Objecion Medica Migración = 7702 - Descripción Objecion Medica Migración = IPS acepta glosa parcialmente// Codigo Objeción = N/A - Descripción Obejción = N/A||"/>
    <n v="1"/>
    <x v="0"/>
    <s v="Radicada para Pago."/>
    <s v="MED"/>
    <s v="29/05/2018  "/>
    <n v="71397"/>
    <n v="0"/>
    <n v="0"/>
    <n v="800275561"/>
    <n v="0"/>
    <n v="0"/>
    <n v="5435"/>
    <n v="0"/>
    <n v="0"/>
    <n v="0"/>
  </r>
  <r>
    <n v="0"/>
    <n v="828136"/>
    <n v="828136"/>
    <n v="25327"/>
    <s v="MARIN CASTAÑEDA  HEYLEN CECILIA"/>
    <s v="CC 1113534351"/>
    <n v="994000003507"/>
    <d v="2018-06-06T00:00:00"/>
    <x v="3"/>
    <n v="95300"/>
    <n v="95300"/>
    <n v="4765"/>
    <s v="Registrado por Migración APE // Observaciones_de_la_cuenta =  ok||"/>
    <n v="1"/>
    <x v="0"/>
    <s v="Pagada en su Totalidad."/>
    <s v="MED"/>
    <s v="09/06/2023  20/06/2018  "/>
    <n v="95300"/>
    <n v="0"/>
    <n v="0"/>
    <s v="800277594  Nro. OP 800527277   "/>
    <n v="0"/>
    <n v="0"/>
    <n v="0"/>
    <n v="0"/>
    <n v="0"/>
    <n v="0"/>
  </r>
  <r>
    <n v="0"/>
    <n v="829542"/>
    <n v="829542"/>
    <n v="7862"/>
    <s v="NUÑEZ SENDOYA  JUAN JOSE"/>
    <s v="RC 1113528075"/>
    <n v="994000000929"/>
    <d v="2018-06-06T00:00:00"/>
    <x v="4"/>
    <n v="108100"/>
    <n v="108100"/>
    <n v="4930"/>
    <s v="Registrado por Migración APE // Observaciones_de_la_cuenta =  ok||"/>
    <n v="1"/>
    <x v="0"/>
    <s v="Pagada en su Totalidad."/>
    <s v="MED"/>
    <s v="09/06/2023  20/06/2018  "/>
    <n v="108100"/>
    <n v="0"/>
    <n v="0"/>
    <s v="800277594  Nro. OP 800527277   "/>
    <n v="0"/>
    <n v="0"/>
    <n v="0"/>
    <n v="0"/>
    <n v="0"/>
    <n v="0"/>
  </r>
  <r>
    <n v="0"/>
    <n v="832208"/>
    <n v="832208"/>
    <n v="7861"/>
    <s v="CIFUENTES LEON  JUAN JOSE"/>
    <s v="TI 1107855133"/>
    <n v="994000000929"/>
    <d v="2018-06-06T00:00:00"/>
    <x v="5"/>
    <n v="149700"/>
    <n v="149700"/>
    <n v="47290"/>
    <s v="Registrado por Migración APE // Observaciones_de_la_cuenta =  segun la ve5rificacion de soportes se informa. 1. codigo 1239145 excede el cobro segun el avlor d e la tarifa  2. se procede pago de codigos 1236203 y 12306204 3 no procede pago codigo 1236102 ya que la consulta hace parte integral de la uregencia( la cual se esta pagando con el codigo 1239145)  y finaliza en procedimiento ||"/>
    <n v="1"/>
    <x v="0"/>
    <s v="Pagada en su Totalidad."/>
    <s v="MED"/>
    <s v="09/06/2023  26/06/2018  "/>
    <n v="149700"/>
    <n v="0"/>
    <n v="0"/>
    <s v="800278257  Nro. OP 800527277   "/>
    <n v="0"/>
    <n v="0"/>
    <n v="0"/>
    <n v="0"/>
    <n v="0"/>
    <n v="0"/>
  </r>
  <r>
    <n v="0"/>
    <n v="846211"/>
    <n v="846211"/>
    <n v="25573"/>
    <s v="CARLOSAMA TRUJILLO  KAREN VANESSA"/>
    <s v="CC 1113528365"/>
    <n v="994000003485"/>
    <d v="2018-08-08T00:00:00"/>
    <x v="6"/>
    <n v="54230"/>
    <n v="54230"/>
    <n v="2565"/>
    <s v="Registrado por Migración APE //  Codigo Objeción = OB35 - Descripción Obejción = GLOSAS ACEPTADAS||"/>
    <n v="1"/>
    <x v="0"/>
    <s v="Radicada para Pago."/>
    <s v="MED"/>
    <s v="29/08/2018  "/>
    <n v="51665"/>
    <n v="0"/>
    <n v="0"/>
    <n v="800286714"/>
    <n v="0"/>
    <n v="0"/>
    <n v="2565"/>
    <n v="0"/>
    <n v="0"/>
    <n v="0"/>
  </r>
  <r>
    <n v="0"/>
    <n v="855304"/>
    <n v="855304"/>
    <n v="25937"/>
    <s v="MINA PEÑA  SAMUEL "/>
    <s v="TI 1107846344"/>
    <n v="994000003622"/>
    <d v="2018-10-12T00:00:00"/>
    <x v="7"/>
    <n v="96074"/>
    <n v="96074"/>
    <n v="4765"/>
    <s v="Registrado por Migración APE // Observaciones_de_la_cuenta =  ok Pago NOG.||"/>
    <n v="1"/>
    <x v="0"/>
    <s v="Pagada en su Totalidad."/>
    <s v="MED"/>
    <s v="07/11/2018  09/06/2023  "/>
    <n v="96074"/>
    <n v="0"/>
    <n v="0"/>
    <s v="800296453  Nro. OP 800527277   "/>
    <n v="0"/>
    <n v="0"/>
    <n v="0"/>
    <n v="0"/>
    <n v="0"/>
    <n v="0"/>
  </r>
  <r>
    <n v="0"/>
    <n v="857163"/>
    <n v="857163"/>
    <n v="8032"/>
    <s v="GALLEGO UPEGUI  YASUAR ANDRES"/>
    <s v="RC 1114896133"/>
    <n v="994000001039"/>
    <d v="2018-10-12T00:00:00"/>
    <x v="8"/>
    <n v="115600"/>
    <n v="115600"/>
    <n v="5780"/>
    <s v="Registrado por Migración APE // Observaciones_de_la_cuenta = Se liquida según Manual Tarifario Decreto 2423 de 1996. ok ||"/>
    <n v="1"/>
    <x v="0"/>
    <s v="Pagada en su Totalidad."/>
    <s v="MED"/>
    <s v="09/06/2023  16/11/2018  "/>
    <n v="115600"/>
    <n v="0"/>
    <n v="0"/>
    <s v="800297587  Nro. OP 800527277   "/>
    <n v="0"/>
    <n v="0"/>
    <n v="0"/>
    <n v="0"/>
    <n v="0"/>
    <n v="0"/>
  </r>
  <r>
    <n v="0"/>
    <n v="871538"/>
    <n v="871538"/>
    <n v="31157"/>
    <s v="RODRIGUEZ LOPEZ  MIGUEL ANGEL"/>
    <s v="RC 1232796105"/>
    <n v="994000000381"/>
    <d v="2019-01-10T00:00:00"/>
    <x v="9"/>
    <n v="108100"/>
    <n v="108100"/>
    <n v="4930"/>
    <s v="Registrado por Migración APE // Observaciones_de_la_cuenta =  Sin observaciones de pertinencia medica ||"/>
    <n v="1"/>
    <x v="0"/>
    <s v="Pagada en su Totalidad."/>
    <s v="MED"/>
    <s v="09/06/2023  23/01/2019  "/>
    <n v="108100"/>
    <n v="0"/>
    <n v="0"/>
    <s v="800307165  Nro. OP 800527277   "/>
    <n v="0"/>
    <n v="0"/>
    <n v="0"/>
    <n v="0"/>
    <n v="0"/>
    <n v="0"/>
  </r>
  <r>
    <n v="0"/>
    <n v="876552"/>
    <n v="876552"/>
    <n v="8146"/>
    <s v="BARRERA ORTEGA FRANK STIVEN"/>
    <s v="RC 1106512104"/>
    <n v="994000001084"/>
    <d v="2019-04-08T00:00:00"/>
    <x v="10"/>
    <n v="101100"/>
    <n v="101100"/>
    <n v="16135"/>
    <s v="Registrado por Migración APE // Observaciones_de_la_cuenta =  ok ok||"/>
    <n v="1"/>
    <x v="0"/>
    <s v="Radicada para Pago."/>
    <s v="MED"/>
    <s v="04/05/2020  24/04/2019  "/>
    <n v="98380"/>
    <n v="0"/>
    <n v="0"/>
    <s v="800319456  800374649  "/>
    <n v="0"/>
    <n v="0"/>
    <n v="2720"/>
    <n v="0"/>
    <n v="0"/>
    <n v="0"/>
  </r>
  <r>
    <n v="0"/>
    <n v="884752"/>
    <n v="884752"/>
    <n v="8289"/>
    <s v="MUÑOZ NUÑEZ  JAIME ANDRES"/>
    <s v="RC 1107862668"/>
    <n v="994000001084"/>
    <d v="2019-04-08T00:00:00"/>
    <x v="11"/>
    <n v="101100"/>
    <n v="101100"/>
    <n v="5055"/>
    <s v="Registrado por Migración APE //  Codigo Objeción = OB35 - Descripción Obejción = GLOSAS ACEPTADAS||"/>
    <n v="1"/>
    <x v="0"/>
    <s v="Radicada para Pago."/>
    <s v="MED"/>
    <s v="24/04/2019  "/>
    <n v="96045"/>
    <n v="0"/>
    <n v="0"/>
    <n v="800319456"/>
    <n v="0"/>
    <n v="0"/>
    <n v="5055"/>
    <n v="0"/>
    <n v="0"/>
    <n v="0"/>
  </r>
  <r>
    <n v="0"/>
    <n v="884816"/>
    <n v="884816"/>
    <n v="31214"/>
    <s v="LASSO ROSERO  ALEJANDRO "/>
    <s v="RC 1232797593"/>
    <n v="994000000537"/>
    <d v="2019-04-08T00:00:00"/>
    <x v="11"/>
    <n v="55236"/>
    <n v="55236"/>
    <n v="2720"/>
    <s v="Registrado por Migración APE //  Codigo Objeción = OB35 - Descripción Obejción = GLOSAS ACEPTADAS||"/>
    <n v="1"/>
    <x v="0"/>
    <s v="Radicada para Pago."/>
    <s v="MED"/>
    <s v="24/04/2019  "/>
    <n v="52516"/>
    <n v="0"/>
    <n v="0"/>
    <n v="800319456"/>
    <n v="0"/>
    <n v="0"/>
    <n v="2720"/>
    <n v="0"/>
    <n v="0"/>
    <n v="0"/>
  </r>
  <r>
    <n v="0"/>
    <n v="887009"/>
    <n v="887009"/>
    <n v="8290"/>
    <s v="FRANCO FIGUEROA  MARIA DEL MAR"/>
    <s v="RC 1109190335"/>
    <n v="994000001084"/>
    <d v="2019-04-08T00:00:00"/>
    <x v="12"/>
    <n v="54400"/>
    <n v="54400"/>
    <n v="2720"/>
    <s v="Registrado por Migración APE //  Codigo Objeción = OB35 - Descripción Obejción = GLOSAS ACEPTADAS||"/>
    <n v="1"/>
    <x v="0"/>
    <s v="Radicada para Pago."/>
    <s v="MED"/>
    <s v="24/04/2019  "/>
    <n v="51680"/>
    <n v="0"/>
    <n v="0"/>
    <n v="800319456"/>
    <n v="0"/>
    <n v="0"/>
    <n v="2720"/>
    <n v="0"/>
    <n v="0"/>
    <n v="0"/>
  </r>
  <r>
    <n v="0"/>
    <n v="888604"/>
    <n v="888604"/>
    <n v="8303"/>
    <s v="GOMEZ BOLAÑOS  VALENTINA "/>
    <s v="RC 1107857886"/>
    <n v="994000001084"/>
    <d v="2019-04-08T00:00:00"/>
    <x v="13"/>
    <n v="55236"/>
    <n v="55236"/>
    <n v="2720"/>
    <s v="Registrado por Migración APE //  Codigo Objeción = OB35 - Descripción Obejción = GLOSAS ACEPTADAS||"/>
    <n v="1"/>
    <x v="0"/>
    <s v="Radicada para Pago."/>
    <s v="MED"/>
    <s v="24/04/2019  "/>
    <n v="52516"/>
    <n v="0"/>
    <n v="0"/>
    <n v="800319456"/>
    <n v="0"/>
    <n v="0"/>
    <n v="2720"/>
    <n v="0"/>
    <n v="0"/>
    <n v="0"/>
  </r>
  <r>
    <n v="0"/>
    <n v="890729"/>
    <n v="890729"/>
    <n v="8347"/>
    <s v="ESCOBAR MENDOZA  NICOLAS "/>
    <s v="RC 1109184336"/>
    <n v="994000001084"/>
    <d v="2019-06-12T00:00:00"/>
    <x v="14"/>
    <n v="55236"/>
    <n v="55236"/>
    <n v="2720"/>
    <s v="Registrado por Migración APE //  Codigo Objeción = OB35 - Descripción Obejción = GLOSAS ACEPTADAS||"/>
    <n v="1"/>
    <x v="0"/>
    <s v="Radicada para Pago."/>
    <s v="MED"/>
    <s v="19/06/2019  "/>
    <n v="52516"/>
    <n v="0"/>
    <n v="0"/>
    <n v="800328283"/>
    <n v="0"/>
    <n v="0"/>
    <n v="2720"/>
    <n v="0"/>
    <n v="0"/>
    <n v="0"/>
  </r>
  <r>
    <n v="0"/>
    <n v="891870"/>
    <n v="891870"/>
    <n v="8348"/>
    <s v="MAUDY HURTADO  CAMILO "/>
    <s v="TI 1115549633"/>
    <n v="994000001147"/>
    <d v="2019-06-12T00:00:00"/>
    <x v="15"/>
    <n v="114600"/>
    <n v="114600"/>
    <n v="5160"/>
    <s v="Registrado por Migración APE //  Codigo Objeción = OB35 - Descripción Obejción = GLOSAS ACEPTADAS||"/>
    <n v="1"/>
    <x v="0"/>
    <s v="Radicada para Pago."/>
    <s v="MED"/>
    <s v="19/06/2019  "/>
    <n v="109440"/>
    <n v="0"/>
    <n v="0"/>
    <n v="800328283"/>
    <n v="0"/>
    <n v="0"/>
    <n v="5160"/>
    <n v="0"/>
    <n v="0"/>
    <n v="0"/>
  </r>
  <r>
    <n v="0"/>
    <n v="892426"/>
    <n v="892426"/>
    <n v="8346"/>
    <s v="BARBOSA RODRIGUEZ  JUAN JOSE"/>
    <s v="RC 1107850512"/>
    <n v="994000001084"/>
    <d v="2019-06-12T00:00:00"/>
    <x v="16"/>
    <n v="54929"/>
    <n v="54929"/>
    <n v="2720"/>
    <s v="Registrado por Migración APE //  Codigo Objeción = OB35 - Descripción Obejción = GLOSAS ACEPTADAS||"/>
    <n v="1"/>
    <x v="0"/>
    <s v="Radicada para Pago."/>
    <s v="MED"/>
    <s v="19/06/2019  "/>
    <n v="52209"/>
    <n v="0"/>
    <n v="0"/>
    <n v="800328283"/>
    <n v="0"/>
    <n v="0"/>
    <n v="2720"/>
    <n v="0"/>
    <n v="0"/>
    <n v="0"/>
  </r>
  <r>
    <n v="0"/>
    <n v="910265"/>
    <n v="910265"/>
    <n v="31298"/>
    <s v="ARIAS ALARCON  DULCE MARIA"/>
    <s v="TI 1113539497"/>
    <n v="994000000523"/>
    <d v="2019-08-14T00:00:00"/>
    <x v="17"/>
    <n v="116631"/>
    <n v="116631"/>
    <n v="5160"/>
    <s v="Registrado por Migración APE // Observaciones_de_la_cuenta =  OK // por IT-27044 se actualiza el rubro de la glosa a rubro: (2.29) Recargos no pactados||"/>
    <n v="1"/>
    <x v="0"/>
    <s v="Pagada en su Totalidad."/>
    <s v="MED"/>
    <s v="03/09/2019  09/06/2023  "/>
    <n v="116631"/>
    <n v="0"/>
    <n v="0"/>
    <s v="800339691  Nro. OP 800527277   "/>
    <n v="0"/>
    <n v="0"/>
    <n v="0"/>
    <n v="0"/>
    <n v="0"/>
    <n v="0"/>
  </r>
  <r>
    <n v="0"/>
    <n v="914764"/>
    <n v="914764"/>
    <n v="8577"/>
    <s v="CAMILO NUÑEZ   IVONNE DANIELA"/>
    <s v="RC 1113539460"/>
    <n v="994000001147"/>
    <d v="2019-09-12T00:00:00"/>
    <x v="18"/>
    <n v="114900"/>
    <n v="114900"/>
    <n v="5745"/>
    <s v="Registrado por Migración APE // Observaciones_de_la_cuenta = El valor reclamado por la consulta (urgencias)   supera el valor establecido en la normatividad vigente.   El valor reclamado por (1221102 radiografía de hombro) reclamado   supera los valores establecidos en el decreto 2423 de 1996 con las tarifas actualizadas a la fecha de prestación del servicio. Sin observaciones de pertinencia medica.  // por IT-27044 se actualiza el rubro de la glosa a rubro: (2.08) Ayudas Diagnosticas||"/>
    <n v="1"/>
    <x v="0"/>
    <s v="Pagada en su Totalidad."/>
    <s v="MED"/>
    <s v="09/06/2023  30/09/2019  "/>
    <n v="114900"/>
    <n v="0"/>
    <n v="0"/>
    <s v="800343741  Nro. OP 800527277   "/>
    <n v="0"/>
    <n v="0"/>
    <n v="0"/>
    <n v="0"/>
    <n v="0"/>
    <n v="0"/>
  </r>
  <r>
    <n v="0"/>
    <n v="917321"/>
    <n v="917321"/>
    <n v="27403"/>
    <s v="SANTACRUZ GUATUSMAL  JULIAN ANDRES"/>
    <s v="RC 1034292254"/>
    <n v="994000003622"/>
    <d v="2019-09-12T00:00:00"/>
    <x v="19"/>
    <n v="114600"/>
    <n v="114600"/>
    <n v="5160"/>
    <s v="Registrado por Migración APE //  Codigo Objeción = OB35 - Descripción Obejción = GLOSAS ACEPTADAS||"/>
    <n v="1"/>
    <x v="0"/>
    <s v="Radicada para Pago."/>
    <s v="MED"/>
    <s v="17/10/2019  "/>
    <n v="109440"/>
    <n v="0"/>
    <n v="0"/>
    <n v="800346284"/>
    <n v="0"/>
    <n v="0"/>
    <n v="5160"/>
    <n v="0"/>
    <n v="0"/>
    <n v="0"/>
  </r>
  <r>
    <n v="0"/>
    <n v="954990"/>
    <n v="954990"/>
    <n v="8906"/>
    <s v="LONGA GUERRA  JAZMIN EDEN"/>
    <s v="CE 817884813082017"/>
    <n v="994000001389"/>
    <d v="2020-06-01T00:00:00"/>
    <x v="20"/>
    <n v="125938"/>
    <n v="125938"/>
    <n v="6185"/>
    <s v="Registrado por Migración APE // Observaciones_de_la_cuenta =  OK // por IT-27044 se actualiza el rubro de la glosa a rubro: (2.01) Estancias||"/>
    <n v="1"/>
    <x v="0"/>
    <s v="Pagada en su Totalidad."/>
    <s v="MED"/>
    <s v="09/06/2020  09/06/2023  "/>
    <n v="125938"/>
    <n v="0"/>
    <n v="0"/>
    <s v="800377569  Nro. OP 800527277   "/>
    <n v="0"/>
    <n v="0"/>
    <n v="0"/>
    <n v="0"/>
    <n v="0"/>
    <n v="0"/>
  </r>
  <r>
    <n v="0"/>
    <n v="272217"/>
    <s v="HLC272217"/>
    <n v="31626"/>
    <s v="VELASCO PEREZ NICOLAS"/>
    <s v="RC 1113536243"/>
    <n v="994000000941"/>
    <d v="2022-03-09T00:00:00"/>
    <x v="21"/>
    <n v="65600"/>
    <n v="65600"/>
    <n v="65600"/>
    <s v="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
    <n v="1"/>
    <x v="0"/>
    <s v="Pagada en su Totalidad."/>
    <s v="MED"/>
    <s v="29/05/2023  "/>
    <n v="65600"/>
    <n v="0"/>
    <n v="0"/>
    <s v="Nro. OP 800525268   "/>
    <n v="0"/>
    <n v="0"/>
    <n v="0"/>
    <n v="0"/>
    <n v="0"/>
    <n v="0"/>
  </r>
  <r>
    <n v="0"/>
    <n v="278380"/>
    <s v="HLC278380"/>
    <n v="31027"/>
    <s v="RIVERA LONGA XIOMARA"/>
    <s v="TI 1113535009"/>
    <n v="994000004279"/>
    <d v="2022-05-18T00:00:00"/>
    <x v="22"/>
    <n v="179200"/>
    <n v="179200"/>
    <n v="179200"/>
    <s v="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Se glosa El item 3 con código 21101   descripcion Mano   dedos   puño (muñeca)   codo   pie    clavícula   antebrazo   cuello de pie  (tobillo)   edad ósea (carpograma)   calcáneo correspondiente a Facturacion en función a 1.15   por la cantidad: 2   por el valor de 112.600 debido a: DATOS INSUFICIENTES DEL USUARIO: NO SE EVIDENCIA DOCUMENTO DE IDENTIFICACION DEL ASEGURADO. DOCUMENTACION SUJETA A AUDITORIA MEDICA.||Se glosa El item 5 con código 77701   descripcion Medicamentos | correspondiente a Facturacion en función a 1.15   por la cantidad: 1   por el valor de 637 debido a: DATOS INSUFICIENTES DEL USUARIO: NO SE EVIDENCIA DOCUMENTO DE IDENTIFICACION DEL ASEGURADO. DOCUMENTACION SUJETA A AUDITORIA MEDICA.||Se glosa El item 7 con código 77702   descripcion materiales correspondiente a Facturacion en función a 1.15   por la cantidad: 1   por el valor de 363 debido a: DATOS INSUFICIENTES DEL USUARIO: NO SE EVIDENCIA DOCUMENTO DE IDENTIFICACION DEL ASEGURADO. DOCUMENTACION SUJETA A AUDITORIA MEDICA.||Respuesta Glosa: APE_AGARZON - 24/05/2023| Se levanta glosa parcial. entidad aporta documento solicitado. Se realiza auditoria integral Se glosa RX de rodilla derecha por pertinencia   no se encuentra concordancia con las lesiones descritas en historia clínica. ||"/>
    <n v="1"/>
    <x v="0"/>
    <s v="Pagada en su Totalidad."/>
    <s v="MED"/>
    <s v="09/06/2023  29/05/2023  "/>
    <n v="179200"/>
    <n v="0"/>
    <n v="0"/>
    <s v="Nro. OP 800525268   Nro. OP 800527277   "/>
    <n v="0"/>
    <n v="0"/>
    <n v="0"/>
    <n v="0"/>
    <n v="0"/>
    <n v="0"/>
  </r>
  <r>
    <n v="0"/>
    <n v="284890"/>
    <s v="HLC284890"/>
    <n v="31715"/>
    <s v="REYES MUÑOZ HILARY"/>
    <s v="RC 1113535709"/>
    <n v="994000000941"/>
    <d v="2022-06-08T00:00:00"/>
    <x v="23"/>
    <n v="125577"/>
    <n v="125577"/>
    <n v="125577"/>
    <s v="Se glosa El item 1 con código 77701   descripcion Medicamentos | correspondiente a Facturacion en función a 1.15   por la cantidad: 1   por el valor de 637 debido a: no se evidencia documento de identificación del asegurado   formato de reclamación   sujeto a auditoria medica.||Se glosa El item 3 con código 77702   descripcion materiales correspondiente a Facturacion en función a 1.15   por la cantidad: 1   por el valor de 340 debido a: no se evidencia documento de identificación del asegurado   formato de reclamación   sujeto a auditoria medica.||Se glosa El item 5 con código 39145   descripcion Consulta de urgencias correspondiente a Facturacion en función a 1.15   por la cantidad: 1   por el valor de 49.600 debido a: no se evidencia documento de identificación del asegurado   formato de reclamación   sujeto a auditoria medica.||Se glosa El item 7 con código 21142   descripcion Columna lumbosacra correspondiente a Facturacion en función a 1.15   por la cantidad: 1   por el valor de 75.000 debido a: no se evidencia documento de identificación del asegurado   formato de reclamación   sujeto a auditoria medica.||"/>
    <n v="1"/>
    <x v="0"/>
    <s v="Pagada en su Totalidad."/>
    <s v="MED"/>
    <s v="29/05/2023  "/>
    <n v="125577"/>
    <n v="0"/>
    <n v="0"/>
    <s v="Nro. OP 800525268   "/>
    <n v="0"/>
    <n v="0"/>
    <n v="0"/>
    <n v="0"/>
    <n v="0"/>
    <n v="0"/>
  </r>
  <r>
    <n v="0"/>
    <n v="292144"/>
    <s v="HLC292144"/>
    <n v="32083"/>
    <s v="CHICANGANA CERA MATIAS"/>
    <s v="RC 1111485607"/>
    <n v="994000004279"/>
    <d v="2022-08-16T00:00:00"/>
    <x v="24"/>
    <n v="106200"/>
    <n v="106200"/>
    <n v="106200"/>
    <s v="Se glosa El item 1 con código 39145   descripcion Consulta de urgencias correspondiente a Facturacion en función a 1.15   por la cantidad: 1   por el valor de 49.600 debido a: No se evidencia documento de identificación del asegurado. documentación sujeta a auditoria médica||Se glosa El item 3 con código 39201   descripcion Derechos de sala para suturas correspondiente a Facturacion en función a 1.15   por la cantidad: 1   por el valor de 42.500 debido a: No se evidencia documento de identificación del asegurado. documentación sujeta a auditoria médica||Se glosa El item 5 con código 39146   descripcion Sutura correspondiente a Facturacion en función a 1.15   por la cantidad: 1   por el valor de 14.100 debido a: No se evidencia documento de identificación del asegurado. documentación sujeta a auditoria médica||Respuesta Glosa: APE.MGALINDO - 31/08/2022| Se ratifica glosa PSS no aporta documento de identificación solicitado;  (sujeto a auditoria medica).||"/>
    <n v="1"/>
    <x v="0"/>
    <s v="Pagada en su Totalidad."/>
    <s v="MED"/>
    <d v="2023-06-09T00:00:00"/>
    <n v="106200"/>
    <n v="0"/>
    <n v="0"/>
    <n v="800527277"/>
    <n v="0"/>
    <n v="0"/>
    <n v="0"/>
    <n v="0"/>
    <n v="0"/>
    <n v="0"/>
  </r>
  <r>
    <n v="0"/>
    <n v="293533"/>
    <s v="HLC293533"/>
    <n v="3147"/>
    <s v="ZUÑIGA QUINTERO LAURA"/>
    <s v="TI 1108338197"/>
    <n v="994000001710"/>
    <d v="2022-08-29T00:00:00"/>
    <x v="25"/>
    <n v="106200"/>
    <n v="106200"/>
    <n v="106200"/>
    <s v="Reclamación Tramitada en su totalidad"/>
    <n v="1"/>
    <x v="0"/>
    <s v="Pagada en su Totalidad."/>
    <s v="MED"/>
    <s v="13/09/2022  "/>
    <n v="106200"/>
    <n v="0"/>
    <n v="0"/>
    <s v="Nro. OP 800488959   "/>
    <n v="0"/>
    <n v="0"/>
    <n v="0"/>
    <n v="0"/>
    <n v="0"/>
    <n v="0"/>
  </r>
  <r>
    <n v="0"/>
    <n v="300393"/>
    <s v="HLC300393"/>
    <n v="38375"/>
    <s v="AMU PASCUAZA JUAN"/>
    <s v="CC 1115548025"/>
    <n v="994000000003"/>
    <d v="2022-09-07T00:00:00"/>
    <x v="26"/>
    <n v="40900"/>
    <n v="40900"/>
    <n v="40900"/>
    <s v="Se glosa El item 1 con código 39146   descripcion Sutura correspondiente a Facturacion en función a 1.15   por la cantidad: 1   por el valor de 17.200 debido a: NO SE EVIDENCIA CERTIFICACIÓN EXPEDIDA POR EL SENA. RECLAMACIÓN SUJETA A AUDITORIA MEDICA||Se glosa El item 3 con código 39202   descripcion Derechos de sala para curaciones correspondiente a Facturacion en función a 1.15   por la cantidad: 1   por el valor de 23.700 debido a: NO SE EVIDENCIA CERTIFICACIÓN EXPEDIDA POR EL SENA. RECLAMACIÓN SUJETA A AUDITORIA MEDICA||"/>
    <n v="1"/>
    <x v="0"/>
    <s v="Pagada en su Totalidad."/>
    <s v="MED"/>
    <s v="29/05/2023  "/>
    <n v="40900"/>
    <n v="0"/>
    <n v="0"/>
    <s v="Nro. OP 800525268   "/>
    <n v="0"/>
    <n v="0"/>
    <n v="0"/>
    <n v="0"/>
    <n v="0"/>
    <n v="0"/>
  </r>
  <r>
    <n v="0"/>
    <n v="302000"/>
    <s v="HLC302000"/>
    <n v="31806"/>
    <s v="SALAZAR POLANCO SAMUEL"/>
    <s v="TI 1105931952"/>
    <n v="994000001121"/>
    <d v="2022-10-20T00:00:00"/>
    <x v="27"/>
    <n v="66782"/>
    <n v="66782"/>
    <n v="66782"/>
    <s v="Reclamación Tramitada en su totalidad"/>
    <n v="1"/>
    <x v="0"/>
    <s v="Pagada en su Totalidad."/>
    <s v="MED"/>
    <s v="28/10/2022  "/>
    <n v="66782"/>
    <n v="0"/>
    <n v="0"/>
    <s v="Nro. OP 800495582   "/>
    <n v="0"/>
    <n v="0"/>
    <n v="0"/>
    <n v="0"/>
    <n v="0"/>
    <n v="0"/>
  </r>
  <r>
    <n v="0"/>
    <n v="302407"/>
    <s v="HLC302407"/>
    <n v="31809"/>
    <s v="SOLARTE LOTERO ISABELLA"/>
    <s v="TI 1115549252"/>
    <n v="994000001121"/>
    <d v="2022-10-20T00:00:00"/>
    <x v="28"/>
    <n v="144200"/>
    <n v="144200"/>
    <n v="144200"/>
    <s v="Reclamación Tramitada en su totalidad"/>
    <n v="1"/>
    <x v="0"/>
    <s v="Pagada en su Totalidad."/>
    <s v="MED"/>
    <s v="28/10/2022  "/>
    <n v="144200"/>
    <n v="0"/>
    <n v="0"/>
    <s v="Nro. OP 800495582   "/>
    <n v="0"/>
    <n v="0"/>
    <n v="0"/>
    <n v="0"/>
    <n v="0"/>
    <n v="0"/>
  </r>
  <r>
    <n v="0"/>
    <n v="302670"/>
    <s v="HLC302670"/>
    <n v="31804"/>
    <s v="SALCEDO RAMIREZ ANA"/>
    <s v="TI 1113533292"/>
    <n v="994000001121"/>
    <d v="2022-10-20T00:00:00"/>
    <x v="29"/>
    <n v="104355"/>
    <n v="104355"/>
    <n v="104355"/>
    <s v="Reclamación Tramitada en su totalidad"/>
    <n v="1"/>
    <x v="0"/>
    <s v="Pagada en su Totalidad."/>
    <s v="MED"/>
    <s v="28/10/2022  "/>
    <n v="104355"/>
    <n v="0"/>
    <n v="0"/>
    <s v="Nro. OP 800495582   "/>
    <n v="0"/>
    <n v="0"/>
    <n v="0"/>
    <n v="0"/>
    <n v="0"/>
    <n v="0"/>
  </r>
  <r>
    <n v="0"/>
    <n v="302957"/>
    <s v="HLC302957"/>
    <n v="31816"/>
    <s v="POLANDO GALINDO SALOME"/>
    <s v="TI 1107865953"/>
    <n v="994000001121"/>
    <d v="2022-10-20T00:00:00"/>
    <x v="30"/>
    <n v="65700"/>
    <n v="65700"/>
    <n v="65700"/>
    <s v="Se glosa El item 1 con código 39145   descripcion Consulta de urgencias correspondiente a Soportes en función a 3.09   por la cantidad: 1   por el valor de 65.700 debido a: NO SE EVIDENCIA DOCUMENTO DE IDENTIFICACION DEL ASEGURADO. DOCUMENTACION SUJETA A AUDITORIA MEDICA.||"/>
    <n v="1"/>
    <x v="0"/>
    <s v="Pagada en su Totalidad."/>
    <s v="MED"/>
    <s v="29/05/2023  "/>
    <n v="65700"/>
    <n v="0"/>
    <n v="0"/>
    <s v="Nro. OP 800525268   "/>
    <n v="0"/>
    <n v="0"/>
    <n v="0"/>
    <n v="0"/>
    <n v="0"/>
    <n v="0"/>
  </r>
  <r>
    <n v="0"/>
    <n v="303382"/>
    <s v="HLC303382"/>
    <n v="31823"/>
    <s v="CALDERON CONDE SAMUEL"/>
    <s v="RC 1115549648"/>
    <n v="994000001121"/>
    <d v="2022-10-20T00:00:00"/>
    <x v="31"/>
    <n v="65700"/>
    <n v="65700"/>
    <n v="65700"/>
    <s v="Reclamación Tramitada en su totalidad"/>
    <n v="1"/>
    <x v="0"/>
    <s v="Pagada en su Totalidad."/>
    <s v="MED"/>
    <d v="2022-04-11T00:00:00"/>
    <n v="65700"/>
    <n v="0"/>
    <n v="0"/>
    <s v="Nro. OP 800496546   "/>
    <n v="0"/>
    <n v="0"/>
    <n v="0"/>
    <n v="0"/>
    <n v="0"/>
    <n v="0"/>
  </r>
  <r>
    <n v="0"/>
    <n v="305009"/>
    <s v="HLC305009"/>
    <n v="31843"/>
    <s v="GOMEZ YANDUN LAURA"/>
    <s v="RC 1113538543"/>
    <n v="994000001121"/>
    <d v="2022-11-03T00:00:00"/>
    <x v="32"/>
    <n v="111609"/>
    <n v="111609"/>
    <n v="111609"/>
    <s v="Se glosa El item 1 con código 39145   descripcion Consulta de urgencias correspondiente a Soportes en función a 3.09   por la cantidad: 1   por el valor de 65.700 debido a: : NO SE EVIDENCIA DOCUMENTO DE IDENTIFICACION DEL ASEGURADO. DOCUMENTACION SUJETA A AUDITORIA MEDICA.||Se glosa El item 3 con código 21101   descripcion Mano   dedos   puño (muñeca)   codo   pie    clavícula   antebrazo   cuello de pie  (tobillo)   edad ósea (carpograma)   calcáneo correspondiente a Soportes en función a 3.09   por la cantidad: 1   por el valor de 43.100 debido a: NO SE EVIDENCIA DOCUMENTO DE IDENTIFICACION DEL ASEGURADO. DOCUMENTACION SUJETA A AUDITORIA MEDICA.||Se glosa El item 5 con código 77702   descripcion MATAERIALES E INSUMOS correspondiente a Soportes en función a 3.09   por la cantidad: 1   por el valor de 1.248 debido a: NO SE EVIDENCIA DOCUMENTO DE IDENTIFICACION DEL ASEGURADO. DOCUMENTACION SUJETA A AUDITORIA MEDICA.||Se glosa El item 9 con código 77701   descripcion Medicamentos | correspondiente a Soportes en función a 3.09   por la cantidad: 1   por el valor de 1.561 debido a: NO SE EVIDENCIA DOCUMENTO DE IDENTIFICACION DEL ASEGURADO. DOCUMENTACION SUJETA A AUDITORIA MEDICA.||"/>
    <n v="1"/>
    <x v="0"/>
    <s v="Pagada en su Totalidad."/>
    <s v="MED"/>
    <s v="29/05/2023  "/>
    <n v="111609"/>
    <n v="0"/>
    <n v="0"/>
    <s v="Nro. OP 800525268   "/>
    <n v="0"/>
    <n v="0"/>
    <n v="0"/>
    <n v="0"/>
    <n v="0"/>
    <n v="0"/>
  </r>
  <r>
    <n v="0"/>
    <n v="305842"/>
    <s v="HLC305842"/>
    <n v="31850"/>
    <s v="GALLEGO BERMUDEZ KEVIN"/>
    <s v="TI 1105378659"/>
    <n v="994000001121"/>
    <d v="2022-11-03T00:00:00"/>
    <x v="33"/>
    <n v="104667"/>
    <n v="104667"/>
    <n v="104667"/>
    <s v="Reclamación Tramitada en su totalidad"/>
    <n v="1"/>
    <x v="0"/>
    <s v="Pagada en su Totalidad."/>
    <s v="MED"/>
    <s v="17/11/2022  "/>
    <n v="104667"/>
    <n v="0"/>
    <n v="0"/>
    <s v="Nro. OP 800498166   "/>
    <n v="0"/>
    <n v="0"/>
    <n v="0"/>
    <n v="0"/>
    <n v="0"/>
    <n v="0"/>
  </r>
  <r>
    <n v="0"/>
    <n v="306166"/>
    <s v="HLC306166"/>
    <n v="31857"/>
    <s v="GUTIERREZ DIAZ ANDRES"/>
    <s v="TI 1109555014"/>
    <n v="994000001121"/>
    <d v="2022-11-03T00:00:00"/>
    <x v="34"/>
    <n v="153166"/>
    <n v="153166"/>
    <n v="153166"/>
    <s v="Reclamación Tramitada en su totalidad"/>
    <n v="1"/>
    <x v="0"/>
    <s v="Pagada en su Totalidad."/>
    <s v="MED"/>
    <s v="17/11/2022  "/>
    <n v="153166"/>
    <n v="0"/>
    <n v="0"/>
    <s v="Nro. OP 800498166   "/>
    <n v="0"/>
    <n v="0"/>
    <n v="0"/>
    <n v="0"/>
    <n v="0"/>
    <n v="0"/>
  </r>
  <r>
    <n v="0"/>
    <n v="370495"/>
    <s v="HLC370495"/>
    <n v="32270"/>
    <s v="PORTOCARRERO CHANTRES DARY"/>
    <s v="TI 1114241636"/>
    <n v="994000001267"/>
    <d v="2024-07-10T00:00:00"/>
    <x v="35"/>
    <n v="85400"/>
    <n v="85400"/>
    <n v="85400"/>
    <s v="Reclamación Tramitada en su totalidad"/>
    <n v="1"/>
    <x v="0"/>
    <s v="Pagada en su Totalidad."/>
    <s v="MED"/>
    <s v="30/07/2024  "/>
    <n v="85400"/>
    <n v="0"/>
    <n v="0"/>
    <s v="Nro. OP 800589481   "/>
    <n v="0"/>
    <n v="0"/>
    <n v="0"/>
    <n v="0"/>
    <n v="0"/>
    <n v="0"/>
  </r>
  <r>
    <n v="0"/>
    <n v="370616"/>
    <s v="HLC370616"/>
    <n v="32272"/>
    <s v="TALAGA MURILLO JHON"/>
    <s v="CC 1107042955"/>
    <n v="994000001267"/>
    <d v="2024-07-10T00:00:00"/>
    <x v="36"/>
    <n v="183548"/>
    <n v="183548"/>
    <n v="183548"/>
    <s v="Reclamación Tramitada en su totalidad"/>
    <n v="1"/>
    <x v="0"/>
    <s v="Pagada en su Totalidad."/>
    <s v="MED"/>
    <s v="30/07/2024  "/>
    <n v="183548"/>
    <n v="0"/>
    <n v="0"/>
    <s v="Nro. OP 800589481   "/>
    <n v="0"/>
    <n v="0"/>
    <n v="0"/>
    <n v="0"/>
    <n v="0"/>
    <n v="0"/>
  </r>
  <r>
    <n v="0"/>
    <n v="817927"/>
    <n v="817927"/>
    <n v="7759"/>
    <s v="MUÑOZ OCHOA  JUAN CAMILO"/>
    <s v="TI 1109667835"/>
    <n v="994000000929"/>
    <d v="2018-04-12T00:00:00"/>
    <x v="37"/>
    <n v="313080"/>
    <n v="313080"/>
    <n v="46565"/>
    <s v="Reclamación definida con pago el 31 de mayo_x000a_de 2018. $46.565 aceptado en comunicación_x000a_GLS 4386-18. Acta de conciliación No. 2774710_x000a_del 07 de junio de 2023 acepta $216.400._x000a_Firmada por Kellyn Marcela Getial como_x000a_representante de la PSS."/>
    <n v="1"/>
    <x v="0"/>
    <s v="Radicada para Pago."/>
    <s v="MED"/>
    <d v="2018-05-29T00:00:00"/>
    <n v="50115"/>
    <n v="0"/>
    <n v="0"/>
    <n v="800274992"/>
    <n v="0"/>
    <n v="0"/>
    <n v="262965"/>
    <n v="0"/>
    <n v="0"/>
    <n v="0"/>
  </r>
  <r>
    <n v="0"/>
    <n v="302906"/>
    <s v="HLC302906"/>
    <n v="31815"/>
    <s v="NUÑEZ COBO ANA"/>
    <s v="TI 1107863601"/>
    <n v="994000001121"/>
    <d v="2022-10-20T00:00:00"/>
    <x v="38"/>
    <n v="116537"/>
    <n v="116537"/>
    <n v="116537"/>
    <s v="Se glosa  en función a 5.52.4   por la cantidad: 1   por el valor de 116.537 debido a: SE REALIZA CARTA DE OBJECION POR ENFERMEDAD GENERAL   CONSECUTIVO ASAPEPJ033022||"/>
    <n v="2"/>
    <x v="1"/>
    <s v="Pendiente de recibir Informacion."/>
    <s v="MED"/>
    <s v=""/>
    <n v="0"/>
    <n v="0"/>
    <n v="0"/>
    <s v=""/>
    <n v="0"/>
    <n v="0"/>
    <n v="0"/>
    <n v="116537"/>
    <n v="0"/>
    <n v="116537"/>
  </r>
  <r>
    <n v="0"/>
    <n v="320488"/>
    <s v="HLC320488"/>
    <n v="34537"/>
    <s v="MENDEZ RODRIGUEZ SALOME"/>
    <s v="TI 1113537478"/>
    <n v="994000004422"/>
    <d v="2023-09-13T00:00:00"/>
    <x v="39"/>
    <n v="76200"/>
    <n v="76200"/>
    <n v="76200"/>
    <s v="Se glosa El item 1 con código 39145   descripcion Consulta de urgencias correspondiente a Soportes en función a 3.30   por la cantidad: 1   por el valor de 76.200 debido a: NO SE RECONOCE ATENCIÓN   EXISTE AUSENCIA DE AUTORIZACIÓN POR PARTE DE LA ASEGURADORA PARA LA ATENCIÓN BRINDADA   ADICIONALMENTE SE GENERA GLOSA POR TARIFA TENIENDO EN CUENTA DECRETO 2644 DEL 30 DE DICIEMBRE DE 2022 EN EL CUAL SE MODIFICÓ LA REGLA DE CONVERSIÓN DE SALARIOS MÍNIMOS LEGALES MENSUALES VIGENTES (SMLMV) A UNIDADES DE VALOR TRIBUTARIO (UVT)||"/>
    <n v="2"/>
    <x v="1"/>
    <s v="Pendiente de recibir Informacion."/>
    <s v="MED"/>
    <s v=""/>
    <n v="0"/>
    <n v="0"/>
    <n v="0"/>
    <s v=""/>
    <n v="0"/>
    <n v="0"/>
    <n v="0"/>
    <n v="76200"/>
    <n v="0"/>
    <n v="76200"/>
  </r>
  <r>
    <n v="0"/>
    <n v="371961"/>
    <s v="HLC371961"/>
    <n v="10120"/>
    <s v="VARGAS SAMANIEGO GADIEL"/>
    <s v="RC 1109939330"/>
    <n v="994000002334"/>
    <d v="2024-07-10T00:00:00"/>
    <x v="40"/>
    <n v="151300"/>
    <n v="151300"/>
    <n v="151300"/>
    <s v="Se glosa El item 1 con código 39201   descripcion Derechos de sala para suturas correspondiente a Soportes en función a 3.33   por la cantidad: 1   por el valor de 42.500 debido a: No se evidencia historia clínica de la atención inicial de urgencias   en donde se pueda validar que el tratamiento instaurado esta relacionado con las lesiones ocasionadas en el acc. Escolar. sujeto a auditoria médica. ||Se glosa El item 3 con código 15110   descripcion Sutura herida   excepto cara correspondiente a Soportes en función a 3.33   por la cantidad: 1   por el valor de 23.400 debido a: No se evidencia historia clínica de la atención inicial de urgencias   en donde se pueda validar que el tratamiento instaurado esta relacionado con las lesiones ocasionadas en el acc. Escolar. sujeto a auditoria médica. ||Se glosa El item 5 con código 39145   descripcion Consulta de urgencias correspondiente a Soportes en función a 3.33   por la cantidad: 1   por el valor de 85.400 debido a: No se evidencia historia clínica de la atención inicial de urgencias   en donde se pueda validar que el tratamiento instaurado esta relacionado con las lesiones ocasionadas en el acc. Escolar. sujeto a auditoria médica. ||"/>
    <n v="2"/>
    <x v="1"/>
    <s v="Pendiente de recibir Informacion."/>
    <s v="MED"/>
    <s v=""/>
    <n v="0"/>
    <n v="0"/>
    <n v="0"/>
    <s v=""/>
    <n v="0"/>
    <n v="0"/>
    <n v="0"/>
    <n v="151300"/>
    <n v="0"/>
    <n v="151300"/>
  </r>
  <r>
    <n v="0"/>
    <n v="332382"/>
    <s v="HLC332382"/>
    <n v="34583"/>
    <s v="CAÑAS CASTAÑO ABIGAIL"/>
    <s v="TI 1113536665"/>
    <n v="994000004426"/>
    <d v="2024-01-04T00:00:00"/>
    <x v="41"/>
    <n v="896000"/>
    <n v="896000"/>
    <n v="481200"/>
    <s v="Se glosa El item 11 con código TR01   descripcion TRASLADO PRIMARIO correspondiente a Soportes en función a 3.38   por la cantidad: 1   por el valor de 481.200 debido a: no se evidencia bitácora de traslado ni resolución de tarifas institucionales   sujeto a auditoria medica ||"/>
    <n v="3"/>
    <x v="2"/>
    <s v="Pendiente de recibir Informacion."/>
    <s v="MED"/>
    <d v="2024-10-01T00:00:00"/>
    <n v="414800"/>
    <n v="0"/>
    <n v="0"/>
    <s v="Nro. OP 800559486   "/>
    <n v="481200"/>
    <n v="0"/>
    <n v="0"/>
    <n v="0"/>
    <n v="0"/>
    <n v="481200"/>
  </r>
  <r>
    <n v="0"/>
    <n v="368667"/>
    <s v="HLC368667"/>
    <n v="32253"/>
    <s v="ARANGO PORTOCARRERO MELANY"/>
    <s v="TI 1114002374"/>
    <n v="994000001228"/>
    <d v="2024-03-13T00:00:00"/>
    <x v="42"/>
    <n v="463000"/>
    <n v="463000"/>
    <n v="377600"/>
    <s v="Se glosa El item 3 con código TR01   descripcion TRASLADO PRIMARIO correspondiente a Soportes en función a 3.38   por la cantidad: 1   por el valor de 377.600 debido a: NO SE RECONOCE AMBULANCIA SE LE SOLICITA A LA PSS APORTAR RESOLUCIÓN DE TARIFAS PERIMETRALES PARA EL AO LEGAL VIGENTE    ADICIONALMENTE APORTAR BITACORA DE TRASLADO DEBIDAMENTE DILIGENCIADA ||"/>
    <n v="3"/>
    <x v="2"/>
    <s v="Pendiente de recibir Informacion."/>
    <s v="MED"/>
    <s v="22/03/2024  "/>
    <n v="85400"/>
    <n v="0"/>
    <n v="0"/>
    <n v="660130767"/>
    <n v="377600"/>
    <n v="0"/>
    <n v="0"/>
    <n v="0"/>
    <n v="0"/>
    <n v="377600"/>
  </r>
  <r>
    <n v="0"/>
    <n v="332659"/>
    <s v="HLC332659"/>
    <n v="34582"/>
    <s v="RIVERA HIDALGO MATIAS"/>
    <s v="TI 1108568962"/>
    <n v="994000004426"/>
    <d v="2024-01-04T00:00:00"/>
    <x v="43"/>
    <n v="289126"/>
    <n v="289126"/>
    <n v="145800"/>
    <s v="Se glosa El item 11 con código 39131   descripcion Atención diaria intrahospitalaria   por el médico general tratante   del paciente no quirúrgico u obstétrico correspondiente a Pertinencia en función a 6.02   por la cantidad: 1   por el valor de 58.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Se glosa El item 9 con código 38915   descripcion Sala de observación correspondiente a Pertinencia en función a 6.01   por el tiempo correspondiente a 1 dias por el valor de 87.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
    <n v="4"/>
    <x v="3"/>
    <s v="Pendiente de recibir Informacion."/>
    <s v="MED"/>
    <d v="2024-10-01T00:00:00"/>
    <n v="143326"/>
    <n v="0"/>
    <n v="0"/>
    <s v="Nro. OP 800559486   "/>
    <n v="145800"/>
    <n v="0"/>
    <n v="0"/>
    <n v="0"/>
    <n v="0"/>
    <n v="145800"/>
  </r>
  <r>
    <n v="0"/>
    <n v="369714"/>
    <s v="HLC369714"/>
    <n v="32261"/>
    <s v="ARANGO ORTEGA SOPHIA"/>
    <s v="TI 1191220631"/>
    <n v="994000001354"/>
    <d v="2024-07-10T00:00:00"/>
    <x v="44"/>
    <n v="342702"/>
    <n v="342702"/>
    <n v="342702"/>
    <s v="Se glosa El item 1 con código 21101   descripcion MANO  DEDOS  PUO  MUECA  CODO   correspondiente a Soportes en función a 3.08   por la cantidad: 1   por el valor de 20.925 debido a: GLOSA POR MVC. SE RECONOCE TARIFA 2024 SEGUN UNIDAD DE VALOR TRIBUTARIO UVT. DECRETO 2644 DEL 30 DE DICIEMBRE DE 2022. ADICIONALMENTE   SE DESCUENTA EL 25 POR CIENTO   TODA VEZ QUE NO SE ANEXA A LA RECLAMACION   EL RESPECTIVO INFORME ESCRITO FIRMADO POR EL MÉDICO RADIOLOGO. DOCUMENTACION SUJETA A AUDITORIA MEDICA.||Se glosa El item 11 con código 38114   descripcion Habitación de cuatro ó mas camas correspondiente a Pertinencia en función a 6.01   por el tiempo correspondiente a 1 dias por el valor de 114.700 debido a: NO SE RECONOCE ESTANCIA EN HABITACION DE 4 O MAS CAMAS   PERMANENCIA EN EL SERVICIO RELACIONADA CON ENTREGA DE RESULTADOS Y REVALORACIÓN POR MEDICO TRATANTE.||Se glosa El item 3 con código 39145   descripcion Consulta de urgencias correspondiente a Tarifas en función a 2.02   por la cantidad: 1   por el valor de 4.000 debido a: GLOSA POR MVC. SE RECONOCE TARIFA 2024 SEGUN UNIDAD DE VALOR TRIBUTARIO UVT. DECRETO 2644 DEL 30 DE DICIEMBRE DE 2022||Se glosa El item 9 con código 39131   descripcion Atención diaria intrahospitalaria   por el médico general tratante   del paciente no quirúrgico u obstétrico correspondiente a Pertinencia en función a 6.02   por la cantidad: 1   por el valor de 65.400 debido a: COBRO NO PERTINENTE   PACIENTE NO QUIRÚRGICA SIN MOTIVO DE ESTANCIA JUSTIFICADO.||"/>
    <n v="4"/>
    <x v="3"/>
    <s v="Pendiente de recibir Informacion."/>
    <s v="MED"/>
    <s v="26/07/2024  "/>
    <n v="137677"/>
    <n v="0"/>
    <n v="0"/>
    <s v="Nro. OP 800589093   "/>
    <n v="205025"/>
    <n v="0"/>
    <n v="0"/>
    <n v="0"/>
    <n v="0"/>
    <n v="205025"/>
  </r>
  <r>
    <n v="0"/>
    <n v="332312"/>
    <s v="HLC332312"/>
    <n v="32171"/>
    <s v="CALDERON TORRES DREYK"/>
    <s v="RC 1113542733"/>
    <n v="994000001264"/>
    <d v="2024-01-04T00:00:00"/>
    <x v="43"/>
    <n v="870272"/>
    <n v="870272"/>
    <n v="511800"/>
    <s v="Se glosa El item 1 con código 37401   descripcion Curación simple con inmovilización correspondiente a Tarifas en función a 2.03   por la cantidad: 1   por el valor de 2.700 debido a: SE LIQUIDA CONCEPTO A TARIFA MÁXIMA PACTADA  TARIFA SOAT PLENA   A UNIDADES DE VALOR TRIBUTARIO (UVT). ||Se glosa El item 11 con código 77701   descripcion MEDICAMENTOS1 correspondiente a Soportes en función a 3.38   por la cantidad: 1   por el valor de 481.200 debido a: NO SE RECONOCE TRASLADO   SE LE SOLICITA A LA PSS APORTAR BITÁCORA DONDE RELACIONE LOS DATOS DEL MISMO CON RESOLUCION DE TARIFAS PERIMETRALES PARA EL AO LEGAL VIGENTE||Se glosa El item 13 con código 38915   descripcion Sala de observación correspondiente a Tarifas en función a 2.05   por la cantidad: 1   por el valor de 3.400 debido a: SE LIQUIDA CONCEPTO A TARIFA MÁXIMA PACTADA   TARIFA SOAT PLENA   A UNIDADES DE VALOR TRIBUTARIO (UVT). ||Se glosa El item 15 con código 39131   descripcion Atención diaria intrahospitalaria   por el médico general tratante   del paciente no quirúrgico u obstétrico correspondiente a Tarifas en función a 2.02   por la cantidad: 1   por el valor de 2.400 debido a: SE LIQUIDA CONCEPTO A TARIFA MÁXIMA PACTADA   TARIFA SOAT PLENA   A UNIDADES DE VALOR TRIBUTARIO (UVT). ||Se glosa El item 3 con código 39202   descripcion Derechos de sala para curaciones correspondiente a Tarifas en función a 2.05   por la cantidad: 1   por el valor de 1.100 debido a: SE LIQUIDA CONCEPTO A TARIFA MÁXIMA PACTADA   TARIFA SOAT PLENA   A UNIDADES DE VALOR TRIBUTARIO (UVT). ||Se glosa El item 5 con código 21101   descripcion Mano   dedos   puño (muñeca)   codo   pie    clavícula   antebrazo   cuello de pie  (tobillo)   edad ósea (carpograma)   calcáneo correspondiente a Soportes en función a 3.08   por la cantidad: 1   por el valor de 18.200 debido a: SE DESCUENTA EL 25 POR CIENTO TODA VEZ QUE NO SE ANEXA A LA RECLAMACIÓN   EL RESPECTIVO INFORME ESCRITO FIRMADO POR EL MÉDICO RADIÓLOGO   ADICIONALMENTE SE LIQUIDA CONCEPTO A TARIFA MÁXIMA PACTADA   TARIFA SOAT PLENA   A UNIDADES DE VALOR TRIBUTARIO (UVT). ||Se glosa El item 7 con código 39145   descripcion Consulta de urgencias correspondiente a Tarifas en función a 2.02   por la cantidad: 1   por el valor de 2.800 debido a: SE LIQUIDA CONCEPTO A TARIFA MÁXIMA PACTADA   TARIFA SOAT PLENA   A UNIDADES DE VALOR TRIBUTARIO (UVT). ||"/>
    <n v="5"/>
    <x v="4"/>
    <s v="Pendiente de recibir Informacion."/>
    <s v="MED"/>
    <d v="2024-10-01T00:00:00"/>
    <n v="358472"/>
    <n v="0"/>
    <n v="0"/>
    <s v="Nro. OP 800559486   "/>
    <n v="511800"/>
    <n v="0"/>
    <n v="0"/>
    <n v="0"/>
    <n v="0"/>
    <n v="511800"/>
  </r>
  <r>
    <n v="0"/>
    <n v="344302"/>
    <s v="HLC344302"/>
    <n v="32231"/>
    <s v="GIRON SALAZAR CRISTIAN"/>
    <s v="TI 1113534893"/>
    <n v="994000001219"/>
    <d v="2024-01-04T00:00:00"/>
    <x v="45"/>
    <n v="173700"/>
    <n v="173700"/>
    <n v="2800"/>
    <s v="Se glosa El item 1 con código 39145   descripcion Consulta de urgencias correspondiente a Tarifas en función a 2.02   por la cantidad: 1   por el valor de 2.800 debido a: SE LIQUIDA CONCEPTO A TARIFA MAXIMA PACTADA (TARIFA SOATPLENA) A UNIDADES DE VALOR TRIBUTARIO (UVT).||"/>
    <n v="5"/>
    <x v="4"/>
    <s v="Pendiente de recibir Informacion."/>
    <s v="MED"/>
    <d v="2024-10-01T00:00:00"/>
    <n v="170900"/>
    <n v="0"/>
    <n v="0"/>
    <s v="Nro. OP 800559486   "/>
    <n v="2800"/>
    <n v="0"/>
    <n v="0"/>
    <n v="0"/>
    <n v="0"/>
    <n v="2800"/>
  </r>
  <r>
    <n v="0"/>
    <n v="372017"/>
    <s v="HLC372017"/>
    <n v="35188"/>
    <s v="CARABALI VERGARA LAURA"/>
    <s v="TI 1113533119"/>
    <n v="994000004538"/>
    <d v="2024-07-10T00:00:00"/>
    <x v="46"/>
    <n v="442528"/>
    <n v="442528"/>
    <n v="442528"/>
    <s v="Se glosa El item 1 con código 21102   descripcion RADIOGRAFIA DE RODILLA AP LATERAL correspondiente a Tarifas en función a 2.08   por la cantidad: 1   por el valor de 4.500 debido a: GLOSA POR MVC. SE RECONOCE TARIFA 2024 SEGUN UNIDAD DE VALOR TRIBUTARIO UVT. DECRETO 2644 DEL 30 DE DICIEMBRE DE 2022||Se glosa El item 11 con código 39131   descripcion Atención diaria intrahospitalaria   por el médico general tratante   del paciente no quirúrgico u obstétrico correspondiente a Pertinencia en función a 6.02   por la cantidad: 1   por el valor de 65.400 debido a: COBRO NO PERTINENTE   USUARIA NO QUIRURGICA SIN ESTANCIA JUSTIFICADA.||Se glosa El item 13 con código 38915   descripcion Sala de observación correspondiente a Pertinencia en función a 6.01   por el tiempo correspondiente a 1 dias por el valor de 97.900 debido a: NO SE RECONOCE SALA DE OBSERVACION DE URGENCIAS   PERMANENCIA EN EL SERVICIO RELACIONADA CON ENTREGA DE RESULTADOS Y REVALORACIÓN POR MEDICO TRATANTE.||Se glosa El item 3 con código 21102   descripcion Brazo   pierna   rodilla   fémur   hombro   omoplato correspondiente a Tarifas en función a 2.08   por la cantidad: 1   por el valor de 4.500 debido a: GLOSA POR MVC. SE RECONOCE TARIFA 2024 SEGUN UNIDAD DE VALOR TRIBUTARIO UVT. DECRETO 2644 DEL 30 DE DICIEMBRE DE 2022||Se glosa El item 5 con código 39145   descripcion Consulta de urgencias correspondiente a Tarifas en función a 2.02   por la cantidad: 1   por el valor de 4.000 debido a: GLOSA POR MVC. SE RECONOCE TARIFA 2024 SEGUN UNIDAD DE VALOR TRIBUTARIO UVT. DECRETO 2644 DEL 30 DE DICIEMBRE DE 2022||"/>
    <n v="5"/>
    <x v="4"/>
    <s v="Pendiente de recibir Informacion."/>
    <s v="MED"/>
    <s v="26/07/2024  "/>
    <n v="266228"/>
    <n v="0"/>
    <n v="0"/>
    <s v="Nro. OP 800589093   "/>
    <n v="176300"/>
    <n v="0"/>
    <n v="0"/>
    <n v="0"/>
    <n v="0"/>
    <n v="176300"/>
  </r>
  <r>
    <n v="0"/>
    <n v="311672"/>
    <s v="HLC311672"/>
    <n v="31913"/>
    <s v="PORTILLA RIOS JOWELL"/>
    <s v="TI 1109547613"/>
    <n v="994000001121"/>
    <d v="2023-07-31T00:00:00"/>
    <x v="47"/>
    <n v="255600"/>
    <n v="255600"/>
    <n v="209551"/>
    <s v="Factura excede topes autorizados  Cobertura del Amparo (12) GASTOS MEDICOS por valor de 7.500.000   por lo que se glosa por valor de 12.527||Glosa Automatica Por Superacion de Tope - Amparo: GASTOS MEDICOS||"/>
    <n v="6"/>
    <x v="5"/>
    <s v="Pagada en su Totalidad."/>
    <s v="MED"/>
    <s v="14/08/2023  "/>
    <n v="46049"/>
    <n v="0"/>
    <n v="0"/>
    <s v="Nro. OP 800536473   "/>
    <n v="0"/>
    <n v="0"/>
    <n v="209551"/>
    <n v="0"/>
    <n v="0"/>
    <n v="0"/>
  </r>
  <r>
    <n v="0"/>
    <n v="11824"/>
    <n v="11824"/>
    <s v="-"/>
    <s v="-"/>
    <s v="-"/>
    <s v="-"/>
    <s v="-"/>
    <x v="48"/>
    <n v="0"/>
    <n v="116252"/>
    <n v="116252"/>
    <s v="Reclamación sin informacion en el sistema"/>
    <n v="8"/>
    <x v="6"/>
    <s v="Factura que no tiene infirmacion para ramo APE "/>
    <s v="MED"/>
    <s v="-"/>
    <n v="0"/>
    <n v="0"/>
    <n v="0"/>
    <s v="-"/>
    <n v="0"/>
    <n v="0"/>
    <n v="0"/>
    <n v="0"/>
    <n v="0"/>
    <n v="0"/>
  </r>
  <r>
    <n v="0"/>
    <n v="46419"/>
    <n v="46419"/>
    <s v="-"/>
    <s v="-"/>
    <s v="-"/>
    <s v="-"/>
    <s v="-"/>
    <x v="48"/>
    <n v="0"/>
    <n v="110296"/>
    <n v="59565"/>
    <s v="Reclamación sin informacion en el sistema"/>
    <n v="8"/>
    <x v="6"/>
    <s v="Factura que no tiene infirmacion para ramo APE "/>
    <s v="MED"/>
    <s v="-"/>
    <n v="0"/>
    <n v="0"/>
    <n v="0"/>
    <s v="-"/>
    <n v="0"/>
    <n v="0"/>
    <n v="0"/>
    <n v="0"/>
    <n v="0"/>
    <n v="0"/>
  </r>
  <r>
    <n v="0"/>
    <n v="823728"/>
    <n v="823728"/>
    <s v="-"/>
    <s v="-"/>
    <s v="-"/>
    <s v="-"/>
    <s v="-"/>
    <x v="48"/>
    <n v="0"/>
    <n v="51300"/>
    <n v="51300"/>
    <s v="Reclamación sin informacion en el sistema"/>
    <n v="8"/>
    <x v="6"/>
    <s v="Factura que no tiene infirmacion para ramo APE "/>
    <s v="MED"/>
    <s v="-"/>
    <n v="0"/>
    <n v="0"/>
    <n v="0"/>
    <s v="-"/>
    <n v="0"/>
    <n v="0"/>
    <n v="0"/>
    <n v="0"/>
    <n v="0"/>
    <n v="0"/>
  </r>
  <r>
    <n v="0"/>
    <n v="297567"/>
    <s v="HLC297567"/>
    <s v="-"/>
    <s v="-"/>
    <s v="-"/>
    <s v="-"/>
    <s v="-"/>
    <x v="48"/>
    <n v="0"/>
    <n v="281770"/>
    <n v="281770"/>
    <s v="Reclamación sin informacion en el sistema"/>
    <n v="8"/>
    <x v="6"/>
    <s v="Factura que no tiene infirmacion para ramo APE "/>
    <s v="MED"/>
    <s v="-"/>
    <n v="0"/>
    <n v="0"/>
    <n v="0"/>
    <s v="-"/>
    <n v="0"/>
    <n v="0"/>
    <n v="0"/>
    <n v="0"/>
    <n v="0"/>
    <n v="0"/>
  </r>
  <r>
    <n v="0"/>
    <n v="303246"/>
    <s v="HLC303246"/>
    <s v="-"/>
    <s v="-"/>
    <s v="-"/>
    <s v="-"/>
    <s v="-"/>
    <x v="48"/>
    <n v="0"/>
    <n v="117315"/>
    <n v="117315"/>
    <s v="Reclamación sin informacion en el sistema"/>
    <n v="8"/>
    <x v="6"/>
    <s v="Factura que no tiene infirmacion para ramo APE "/>
    <s v="MED"/>
    <s v="-"/>
    <n v="0"/>
    <n v="0"/>
    <n v="0"/>
    <s v="-"/>
    <n v="0"/>
    <n v="0"/>
    <n v="0"/>
    <n v="0"/>
    <n v="0"/>
    <n v="0"/>
  </r>
  <r>
    <n v="0"/>
    <n v="305347"/>
    <s v="HLC305347"/>
    <s v="-"/>
    <s v="-"/>
    <s v="-"/>
    <s v="-"/>
    <s v="-"/>
    <x v="48"/>
    <n v="0"/>
    <n v="279161"/>
    <n v="279161"/>
    <s v="Reclamación sin informacion en el sistema"/>
    <n v="8"/>
    <x v="6"/>
    <s v="Factura que no tiene infirmacion para ramo APE "/>
    <s v="MED"/>
    <s v="-"/>
    <n v="0"/>
    <n v="0"/>
    <n v="0"/>
    <s v="-"/>
    <n v="0"/>
    <n v="0"/>
    <n v="0"/>
    <n v="0"/>
    <n v="0"/>
    <n v="0"/>
  </r>
  <r>
    <n v="0"/>
    <n v="308089"/>
    <s v="HLC308089"/>
    <s v="-"/>
    <s v="-"/>
    <s v="-"/>
    <s v="-"/>
    <s v="-"/>
    <x v="48"/>
    <n v="0"/>
    <n v="216621"/>
    <n v="216621"/>
    <s v="Reclamación sin informacion en el sistema"/>
    <n v="8"/>
    <x v="6"/>
    <s v="Factura que no tiene infirmacion para ramo APE "/>
    <s v="MED"/>
    <s v="-"/>
    <n v="0"/>
    <n v="0"/>
    <n v="0"/>
    <s v="-"/>
    <n v="0"/>
    <n v="0"/>
    <n v="0"/>
    <n v="0"/>
    <n v="0"/>
    <n v="0"/>
  </r>
  <r>
    <n v="0"/>
    <n v="309067"/>
    <s v="HLC309067"/>
    <s v="-"/>
    <s v="-"/>
    <s v="-"/>
    <s v="-"/>
    <s v="-"/>
    <x v="48"/>
    <n v="0"/>
    <n v="260692"/>
    <n v="260692"/>
    <s v="Reclamación sin informacion en el sistema"/>
    <n v="8"/>
    <x v="6"/>
    <s v="Factura que no tiene infirmacion para ramo APE "/>
    <s v="MED"/>
    <s v="-"/>
    <n v="0"/>
    <n v="0"/>
    <n v="0"/>
    <s v="-"/>
    <n v="0"/>
    <n v="0"/>
    <n v="0"/>
    <n v="0"/>
    <n v="0"/>
    <n v="0"/>
  </r>
  <r>
    <n v="0"/>
    <n v="309293"/>
    <s v="HLC309293"/>
    <s v="-"/>
    <s v="-"/>
    <s v="-"/>
    <s v="-"/>
    <s v="-"/>
    <x v="48"/>
    <n v="0"/>
    <n v="67167"/>
    <n v="67167"/>
    <s v="Reclamación sin informacion en el sistema"/>
    <n v="8"/>
    <x v="6"/>
    <s v="Factura que no tiene infirmacion para ramo APE "/>
    <s v="MED"/>
    <s v="-"/>
    <n v="0"/>
    <n v="0"/>
    <n v="0"/>
    <s v="-"/>
    <n v="0"/>
    <n v="0"/>
    <n v="0"/>
    <n v="0"/>
    <n v="0"/>
    <n v="0"/>
  </r>
  <r>
    <n v="0"/>
    <n v="313409"/>
    <s v="HLC313409"/>
    <s v="-"/>
    <s v="-"/>
    <s v="-"/>
    <s v="-"/>
    <s v="-"/>
    <x v="48"/>
    <n v="0"/>
    <n v="554600"/>
    <n v="554600"/>
    <s v="Reclamación sin informacion en el sistema"/>
    <n v="8"/>
    <x v="6"/>
    <s v="Factura que no tiene infirmacion para ramo APE "/>
    <s v="MED"/>
    <s v="-"/>
    <n v="0"/>
    <n v="0"/>
    <n v="0"/>
    <s v="-"/>
    <n v="0"/>
    <n v="0"/>
    <n v="0"/>
    <n v="0"/>
    <n v="0"/>
    <n v="0"/>
  </r>
  <r>
    <n v="0"/>
    <n v="316699"/>
    <s v="HLC316699"/>
    <s v="-"/>
    <s v="-"/>
    <s v="-"/>
    <s v="-"/>
    <s v="-"/>
    <x v="48"/>
    <n v="0"/>
    <n v="289152"/>
    <n v="289152"/>
    <s v="Reclamación sin informacion en el sistema"/>
    <n v="8"/>
    <x v="6"/>
    <s v="Factura que no tiene infirmacion para ramo APE "/>
    <s v="MED"/>
    <s v="-"/>
    <n v="0"/>
    <n v="0"/>
    <n v="0"/>
    <s v="-"/>
    <n v="0"/>
    <n v="0"/>
    <n v="0"/>
    <n v="0"/>
    <n v="0"/>
    <n v="0"/>
  </r>
  <r>
    <n v="0"/>
    <n v="351654"/>
    <s v="HLC351654"/>
    <s v="-"/>
    <s v="-"/>
    <s v="-"/>
    <s v="-"/>
    <s v="-"/>
    <x v="48"/>
    <n v="0"/>
    <n v="65700"/>
    <n v="65700"/>
    <s v="Reclamación sin informacion en el sistema"/>
    <n v="8"/>
    <x v="6"/>
    <s v="Factura que no tiene infirmacion para ramo APE "/>
    <s v="MED"/>
    <s v="-"/>
    <n v="0"/>
    <n v="0"/>
    <n v="0"/>
    <s v="-"/>
    <n v="0"/>
    <n v="0"/>
    <n v="0"/>
    <n v="0"/>
    <n v="0"/>
    <n v="0"/>
  </r>
  <r>
    <n v="0"/>
    <n v="353896"/>
    <s v="HLC353896"/>
    <s v="-"/>
    <s v="-"/>
    <s v="-"/>
    <s v="-"/>
    <s v="-"/>
    <x v="48"/>
    <n v="0"/>
    <n v="325400"/>
    <n v="325400"/>
    <s v="Reclamación sin informacion en el sistema"/>
    <n v="8"/>
    <x v="6"/>
    <s v="Factura que no tiene infirmacion para ramo APE "/>
    <s v="MED"/>
    <s v="-"/>
    <n v="0"/>
    <n v="0"/>
    <n v="0"/>
    <s v="-"/>
    <n v="0"/>
    <n v="0"/>
    <n v="0"/>
    <n v="0"/>
    <n v="0"/>
    <n v="0"/>
  </r>
  <r>
    <n v="0"/>
    <n v="362176"/>
    <s v="HLC362176"/>
    <s v="-"/>
    <s v="-"/>
    <s v="-"/>
    <s v="-"/>
    <s v="-"/>
    <x v="48"/>
    <n v="0"/>
    <n v="308200"/>
    <n v="308200"/>
    <s v="Reclamación sin informacion en el sistema"/>
    <n v="8"/>
    <x v="6"/>
    <s v="Factura que no tiene infirmacion para ramo APE "/>
    <s v="MED"/>
    <s v="-"/>
    <n v="0"/>
    <n v="0"/>
    <n v="0"/>
    <s v="-"/>
    <n v="0"/>
    <n v="0"/>
    <n v="0"/>
    <n v="0"/>
    <n v="0"/>
    <n v="0"/>
  </r>
  <r>
    <n v="0"/>
    <n v="362844"/>
    <s v="HLC362844"/>
    <s v="-"/>
    <s v="-"/>
    <s v="-"/>
    <s v="-"/>
    <s v="-"/>
    <x v="48"/>
    <n v="0"/>
    <n v="338800"/>
    <n v="338800"/>
    <s v="Reclamación sin informacion en el sistema"/>
    <n v="8"/>
    <x v="6"/>
    <s v="Factura que no tiene infirmacion para ramo APE "/>
    <s v="MED"/>
    <s v="-"/>
    <n v="0"/>
    <n v="0"/>
    <n v="0"/>
    <s v="-"/>
    <n v="0"/>
    <n v="0"/>
    <n v="0"/>
    <n v="0"/>
    <n v="0"/>
    <n v="0"/>
  </r>
  <r>
    <n v="0"/>
    <n v="357111"/>
    <s v="HLC357111"/>
    <s v="-"/>
    <s v="-"/>
    <s v="-"/>
    <s v="-"/>
    <s v="-"/>
    <x v="48"/>
    <n v="0"/>
    <n v="76200"/>
    <n v="76200"/>
    <s v="Reclamación sin informacion en el sistema"/>
    <n v="8"/>
    <x v="6"/>
    <s v="Factura correspondiente al ramo SOAT"/>
    <s v="MED"/>
    <s v="-"/>
    <n v="0"/>
    <n v="0"/>
    <n v="0"/>
    <s v="-"/>
    <n v="0"/>
    <n v="0"/>
    <n v="0"/>
    <n v="0"/>
    <n v="0"/>
    <n v="0"/>
  </r>
  <r>
    <n v="0"/>
    <n v="357262"/>
    <s v="HLC357262"/>
    <s v="-"/>
    <s v="-"/>
    <s v="-"/>
    <s v="-"/>
    <s v="-"/>
    <x v="48"/>
    <n v="0"/>
    <n v="76200"/>
    <n v="76200"/>
    <s v="Reclamación sin informacion en el sistema"/>
    <n v="8"/>
    <x v="6"/>
    <s v="Factura correspondiente al ramo SOAT"/>
    <s v="MED"/>
    <s v="-"/>
    <n v="0"/>
    <n v="0"/>
    <n v="0"/>
    <s v="-"/>
    <n v="0"/>
    <n v="0"/>
    <n v="0"/>
    <n v="0"/>
    <n v="0"/>
    <n v="0"/>
  </r>
  <r>
    <n v="0"/>
    <n v="357291"/>
    <s v="HLC357291"/>
    <s v="-"/>
    <s v="-"/>
    <s v="-"/>
    <s v="-"/>
    <s v="-"/>
    <x v="48"/>
    <n v="0"/>
    <n v="76200"/>
    <n v="76200"/>
    <s v="Reclamación sin informacion en el sistema"/>
    <n v="8"/>
    <x v="6"/>
    <s v="Factura correspondiente al ramo SOAT"/>
    <s v="MED"/>
    <s v="-"/>
    <n v="0"/>
    <n v="0"/>
    <n v="0"/>
    <s v="-"/>
    <n v="0"/>
    <n v="0"/>
    <n v="0"/>
    <n v="0"/>
    <n v="0"/>
    <n v="0"/>
  </r>
  <r>
    <n v="0"/>
    <n v="388475"/>
    <s v="HLC388475"/>
    <s v="-"/>
    <s v="-"/>
    <s v="-"/>
    <s v="-"/>
    <s v="-"/>
    <x v="48"/>
    <n v="0"/>
    <n v="178088"/>
    <n v="178088"/>
    <s v="Reclamación correspondiente al ramo SOAT"/>
    <n v="8.1"/>
    <x v="7"/>
    <s v="Factura que no tiene infirmacion para ramo APE "/>
    <s v="MED"/>
    <s v="-"/>
    <n v="0"/>
    <n v="0"/>
    <n v="0"/>
    <s v="-"/>
    <n v="0"/>
    <n v="0"/>
    <n v="0"/>
    <n v="0"/>
    <n v="0"/>
    <n v="0"/>
  </r>
  <r>
    <n v="0"/>
    <n v="335561"/>
    <s v="HLC335561"/>
    <s v="-"/>
    <s v="-"/>
    <s v="-"/>
    <s v="-"/>
    <s v="-"/>
    <x v="48"/>
    <n v="0"/>
    <n v="1106116"/>
    <n v="512947"/>
    <s v="Reclamación correspondiente al ramo SOAT"/>
    <n v="8.1"/>
    <x v="7"/>
    <s v="Factura correspondiente al ramo SOAT"/>
    <s v="MED"/>
    <s v="-"/>
    <n v="0"/>
    <n v="0"/>
    <n v="0"/>
    <s v="-"/>
    <n v="0"/>
    <n v="0"/>
    <n v="0"/>
    <n v="0"/>
    <n v="0"/>
    <n v="0"/>
  </r>
  <r>
    <n v="0"/>
    <n v="338160"/>
    <s v="HLC338160"/>
    <s v="-"/>
    <s v="-"/>
    <s v="-"/>
    <s v="-"/>
    <s v="-"/>
    <x v="48"/>
    <n v="0"/>
    <n v="133800"/>
    <n v="133800"/>
    <s v="Reclamación correspondiente al ramo SOAT"/>
    <n v="8.1"/>
    <x v="7"/>
    <s v="Factura correspondiente al ramo SOAT"/>
    <s v="MED"/>
    <s v="-"/>
    <n v="0"/>
    <n v="0"/>
    <n v="0"/>
    <s v="-"/>
    <n v="0"/>
    <n v="0"/>
    <n v="0"/>
    <n v="0"/>
    <n v="0"/>
    <n v="0"/>
  </r>
  <r>
    <n v="0"/>
    <n v="338331"/>
    <s v="HLC338331"/>
    <s v="-"/>
    <s v="-"/>
    <s v="-"/>
    <s v="-"/>
    <s v="-"/>
    <x v="48"/>
    <n v="0"/>
    <n v="173152"/>
    <n v="173152"/>
    <s v="Reclamación correspondiente al ramo SOAT"/>
    <n v="8.1"/>
    <x v="7"/>
    <s v="Factura correspondiente al ramo SOAT"/>
    <s v="MED"/>
    <s v="-"/>
    <n v="0"/>
    <n v="0"/>
    <n v="0"/>
    <s v="-"/>
    <n v="0"/>
    <n v="0"/>
    <n v="0"/>
    <n v="0"/>
    <n v="0"/>
    <n v="0"/>
  </r>
  <r>
    <n v="0"/>
    <n v="338978"/>
    <s v="HLC338978"/>
    <s v="-"/>
    <s v="-"/>
    <s v="-"/>
    <s v="-"/>
    <s v="-"/>
    <x v="48"/>
    <n v="0"/>
    <n v="99700"/>
    <n v="99700"/>
    <s v="Reclamación correspondiente al ramo SOAT"/>
    <n v="8.1"/>
    <x v="7"/>
    <s v="Factura correspondiente al ramo SOAT"/>
    <s v="MED"/>
    <s v="-"/>
    <n v="0"/>
    <n v="0"/>
    <n v="0"/>
    <s v="-"/>
    <n v="0"/>
    <n v="0"/>
    <n v="0"/>
    <n v="0"/>
    <n v="0"/>
    <n v="0"/>
  </r>
  <r>
    <n v="0"/>
    <n v="365635"/>
    <s v="HLC365635"/>
    <s v="-"/>
    <s v="-"/>
    <s v="-"/>
    <s v="-"/>
    <s v="-"/>
    <x v="48"/>
    <n v="0"/>
    <n v="532930"/>
    <n v="532930"/>
    <s v="Reclamación correspondiente al ramo SOAT"/>
    <n v="8.1"/>
    <x v="7"/>
    <s v="Factura correspondiente al ramo SOAT"/>
    <s v="MED"/>
    <s v="-"/>
    <n v="0"/>
    <n v="0"/>
    <n v="0"/>
    <s v="-"/>
    <n v="0"/>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Dinámica9" cacheId="44" applyNumberFormats="0" applyBorderFormats="0" applyFontFormats="0" applyPatternFormats="0" applyAlignmentFormats="0" applyWidthHeightFormats="1" dataCaption="Valores" updatedVersion="8" minRefreshableVersion="3" useAutoFormatting="1" itemPrintTitles="1" createdVersion="6" indent="0" outline="1" outlineData="1" multipleFieldFilters="0" rowHeaderCaption="Estado Cartera ">
  <location ref="A3:D12" firstHeaderRow="0" firstDataRow="1" firstDataCol="1"/>
  <pivotFields count="29">
    <pivotField showAll="0"/>
    <pivotField dataField="1" showAll="0"/>
    <pivotField showAll="0"/>
    <pivotField showAll="0"/>
    <pivotField showAll="0"/>
    <pivotField showAll="0"/>
    <pivotField showAll="0"/>
    <pivotField numFmtId="14" showAll="0"/>
    <pivotField numFmtId="14" showAll="0">
      <items count="50">
        <item x="48"/>
        <item x="0"/>
        <item x="37"/>
        <item x="1"/>
        <item x="2"/>
        <item x="4"/>
        <item x="3"/>
        <item x="5"/>
        <item x="6"/>
        <item x="7"/>
        <item x="8"/>
        <item x="9"/>
        <item x="10"/>
        <item x="11"/>
        <item x="12"/>
        <item x="13"/>
        <item x="14"/>
        <item x="15"/>
        <item x="16"/>
        <item x="17"/>
        <item x="18"/>
        <item x="19"/>
        <item x="20"/>
        <item x="21"/>
        <item x="22"/>
        <item x="23"/>
        <item x="24"/>
        <item x="25"/>
        <item x="26"/>
        <item x="27"/>
        <item x="28"/>
        <item x="29"/>
        <item x="38"/>
        <item x="30"/>
        <item x="31"/>
        <item x="32"/>
        <item x="33"/>
        <item x="34"/>
        <item x="47"/>
        <item x="39"/>
        <item x="43"/>
        <item x="41"/>
        <item x="45"/>
        <item x="42"/>
        <item x="44"/>
        <item x="46"/>
        <item x="35"/>
        <item x="36"/>
        <item x="40"/>
        <item t="default"/>
      </items>
    </pivotField>
    <pivotField showAll="0"/>
    <pivotField showAll="0"/>
    <pivotField dataField="1" showAll="0"/>
    <pivotField showAll="0"/>
    <pivotField showAll="0"/>
    <pivotField axis="axisRow" showAll="0">
      <items count="12">
        <item m="1" x="9"/>
        <item x="5"/>
        <item m="1" x="10"/>
        <item x="0"/>
        <item x="1"/>
        <item x="2"/>
        <item x="3"/>
        <item x="4"/>
        <item x="6"/>
        <item x="7"/>
        <item m="1" x="8"/>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14"/>
  </rowFields>
  <rowItems count="9">
    <i>
      <x v="1"/>
    </i>
    <i>
      <x v="3"/>
    </i>
    <i>
      <x v="4"/>
    </i>
    <i>
      <x v="5"/>
    </i>
    <i>
      <x v="6"/>
    </i>
    <i>
      <x v="7"/>
    </i>
    <i>
      <x v="8"/>
    </i>
    <i>
      <x v="9"/>
    </i>
    <i t="grand">
      <x/>
    </i>
  </rowItems>
  <colFields count="1">
    <field x="-2"/>
  </colFields>
  <colItems count="3">
    <i>
      <x/>
    </i>
    <i i="1">
      <x v="1"/>
    </i>
    <i i="2">
      <x v="2"/>
    </i>
  </colItems>
  <dataFields count="3">
    <dataField name=" Cant. Reclamos" fld="1" subtotal="count" baseField="11" baseItem="0"/>
    <dataField name=" Saldo Solidaria " fld="27" baseField="14" baseItem="0" numFmtId="169"/>
    <dataField name="Saldo pendiente PSS " fld="11" baseField="14" baseItem="0" numFmtId="169"/>
  </dataFields>
  <formats count="18">
    <format dxfId="85">
      <pivotArea type="all" dataOnly="0" outline="0" fieldPosition="0"/>
    </format>
    <format dxfId="84">
      <pivotArea outline="0" collapsedLevelsAreSubtotals="1" fieldPosition="0"/>
    </format>
    <format dxfId="83">
      <pivotArea field="14" type="button" dataOnly="0" labelOnly="1" outline="0" axis="axisRow" fieldPosition="0"/>
    </format>
    <format dxfId="82">
      <pivotArea dataOnly="0" labelOnly="1" fieldPosition="0">
        <references count="1">
          <reference field="14" count="0"/>
        </references>
      </pivotArea>
    </format>
    <format dxfId="81">
      <pivotArea dataOnly="0" labelOnly="1" grandRow="1" outline="0" fieldPosition="0"/>
    </format>
    <format dxfId="80">
      <pivotArea dataOnly="0" labelOnly="1" outline="0" fieldPosition="0">
        <references count="1">
          <reference field="4294967294" count="2">
            <x v="0"/>
            <x v="1"/>
          </reference>
        </references>
      </pivotArea>
    </format>
    <format dxfId="79">
      <pivotArea type="all" dataOnly="0" outline="0" fieldPosition="0"/>
    </format>
    <format dxfId="78">
      <pivotArea outline="0" collapsedLevelsAreSubtotals="1" fieldPosition="0"/>
    </format>
    <format dxfId="77">
      <pivotArea dataOnly="0" labelOnly="1" fieldPosition="0">
        <references count="1">
          <reference field="14" count="0"/>
        </references>
      </pivotArea>
    </format>
    <format dxfId="76">
      <pivotArea dataOnly="0" labelOnly="1" grandRow="1" outline="0" fieldPosition="0"/>
    </format>
    <format dxfId="75">
      <pivotArea field="14" type="button" dataOnly="0" labelOnly="1" outline="0" axis="axisRow" fieldPosition="0"/>
    </format>
    <format dxfId="74">
      <pivotArea dataOnly="0" labelOnly="1" outline="0" fieldPosition="0">
        <references count="1">
          <reference field="4294967294" count="3">
            <x v="0"/>
            <x v="1"/>
            <x v="2"/>
          </reference>
        </references>
      </pivotArea>
    </format>
    <format dxfId="73">
      <pivotArea field="14" type="button" dataOnly="0" labelOnly="1" outline="0" axis="axisRow" fieldPosition="0"/>
    </format>
    <format dxfId="72">
      <pivotArea dataOnly="0" labelOnly="1" outline="0" fieldPosition="0">
        <references count="1">
          <reference field="4294967294" count="3">
            <x v="0"/>
            <x v="1"/>
            <x v="2"/>
          </reference>
        </references>
      </pivotArea>
    </format>
    <format dxfId="71">
      <pivotArea outline="0" collapsedLevelsAreSubtotals="1" fieldPosition="0">
        <references count="1">
          <reference field="4294967294" count="1" selected="0">
            <x v="0"/>
          </reference>
        </references>
      </pivotArea>
    </format>
    <format dxfId="70">
      <pivotArea dataOnly="0" labelOnly="1" outline="0" fieldPosition="0">
        <references count="1">
          <reference field="4294967294" count="1">
            <x v="0"/>
          </reference>
        </references>
      </pivotArea>
    </format>
    <format dxfId="69">
      <pivotArea outline="0" collapsedLevelsAreSubtotals="1" fieldPosition="0">
        <references count="1">
          <reference field="4294967294" count="2" selected="0">
            <x v="1"/>
            <x v="2"/>
          </reference>
        </references>
      </pivotArea>
    </format>
    <format dxfId="68">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0" cacheId="44" applyNumberFormats="0" applyBorderFormats="0" applyFontFormats="0" applyPatternFormats="0" applyAlignmentFormats="0" applyWidthHeightFormats="1" dataCaption="Valores" updatedVersion="8" minRefreshableVersion="3" useAutoFormatting="1" itemPrintTitles="1" mergeItem="1" createdVersion="6" indent="0" outline="1" outlineData="1" multipleFieldFilters="0" rowHeaderCaption="Cartera por fecha de egreso y saldos pendientes">
  <location ref="A19:D27" firstHeaderRow="0" firstDataRow="1" firstDataCol="1"/>
  <pivotFields count="29">
    <pivotField showAll="0"/>
    <pivotField dataField="1" showAll="0"/>
    <pivotField showAll="0"/>
    <pivotField showAll="0"/>
    <pivotField showAll="0"/>
    <pivotField showAll="0"/>
    <pivotField showAll="0"/>
    <pivotField numFmtId="14" showAll="0"/>
    <pivotField numFmtId="14" showAll="0">
      <items count="50">
        <item x="48"/>
        <item x="0"/>
        <item x="37"/>
        <item x="1"/>
        <item x="2"/>
        <item x="4"/>
        <item x="3"/>
        <item x="5"/>
        <item x="6"/>
        <item x="7"/>
        <item x="8"/>
        <item x="9"/>
        <item x="10"/>
        <item x="11"/>
        <item x="12"/>
        <item x="13"/>
        <item x="14"/>
        <item x="15"/>
        <item x="16"/>
        <item x="17"/>
        <item x="18"/>
        <item x="19"/>
        <item x="20"/>
        <item x="21"/>
        <item x="22"/>
        <item x="23"/>
        <item x="24"/>
        <item x="25"/>
        <item x="26"/>
        <item x="27"/>
        <item x="28"/>
        <item x="29"/>
        <item x="38"/>
        <item x="30"/>
        <item x="31"/>
        <item x="32"/>
        <item x="33"/>
        <item x="34"/>
        <item x="47"/>
        <item x="39"/>
        <item x="43"/>
        <item x="41"/>
        <item x="45"/>
        <item x="42"/>
        <item x="44"/>
        <item x="46"/>
        <item x="35"/>
        <item x="36"/>
        <item x="40"/>
        <item t="default"/>
      </items>
    </pivotField>
    <pivotField showAll="0"/>
    <pivotField showAll="0"/>
    <pivotField dataField="1" showAll="0"/>
    <pivotField showAll="0"/>
    <pivotField showAll="0"/>
    <pivotField showAll="0">
      <items count="12">
        <item m="1" x="9"/>
        <item x="5"/>
        <item m="1" x="10"/>
        <item x="0"/>
        <item x="1"/>
        <item x="2"/>
        <item x="3"/>
        <item x="4"/>
        <item x="6"/>
        <item x="7"/>
        <item m="1" x="8"/>
        <item t="default"/>
      </items>
    </pivotField>
    <pivotField showAll="0"/>
    <pivotField showAll="0"/>
    <pivotField numFmtId="14" showAll="0"/>
    <pivotField numFmtId="169" showAll="0"/>
    <pivotField showAll="0"/>
    <pivotField showAll="0"/>
    <pivotField showAll="0"/>
    <pivotField numFmtId="169" showAll="0"/>
    <pivotField numFmtId="169" showAll="0"/>
    <pivotField numFmtId="169" showAll="0"/>
    <pivotField numFmtId="169" showAll="0"/>
    <pivotField numFmtId="169" showAll="0"/>
    <pivotField dataField="1" numFmtId="169" showAll="0"/>
    <pivotField axis="axisRow" showAll="0">
      <items count="1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t="default"/>
      </items>
    </pivotField>
  </pivotFields>
  <rowFields count="1">
    <field x="28"/>
  </rowFields>
  <rowItems count="8">
    <i>
      <x v="1"/>
    </i>
    <i>
      <x v="119"/>
    </i>
    <i>
      <x v="120"/>
    </i>
    <i>
      <x v="121"/>
    </i>
    <i>
      <x v="123"/>
    </i>
    <i>
      <x v="124"/>
    </i>
    <i>
      <x v="125"/>
    </i>
    <i t="grand">
      <x/>
    </i>
  </rowItems>
  <colFields count="1">
    <field x="-2"/>
  </colFields>
  <colItems count="3">
    <i>
      <x/>
    </i>
    <i i="1">
      <x v="1"/>
    </i>
    <i i="2">
      <x v="2"/>
    </i>
  </colItems>
  <dataFields count="3">
    <dataField name=" Cant. Reclamos" fld="1" subtotal="count" baseField="11" baseItem="0"/>
    <dataField name=" Saldo Solidaria" fld="27" baseField="0" baseItem="0" numFmtId="169"/>
    <dataField name="Saldo Pendiente PSS " fld="11" baseField="8" baseItem="0" numFmtId="169"/>
  </dataFields>
  <formats count="16">
    <format dxfId="101">
      <pivotArea type="all" dataOnly="0" outline="0" fieldPosition="0"/>
    </format>
    <format dxfId="100">
      <pivotArea outline="0" collapsedLevelsAreSubtotals="1" fieldPosition="0"/>
    </format>
    <format dxfId="99">
      <pivotArea field="14" type="button" dataOnly="0" labelOnly="1" outline="0"/>
    </format>
    <format dxfId="98">
      <pivotArea dataOnly="0" labelOnly="1" grandRow="1" outline="0" fieldPosition="0"/>
    </format>
    <format dxfId="97">
      <pivotArea dataOnly="0" labelOnly="1" outline="0" fieldPosition="0">
        <references count="1">
          <reference field="4294967294" count="2">
            <x v="0"/>
            <x v="1"/>
          </reference>
        </references>
      </pivotArea>
    </format>
    <format dxfId="96">
      <pivotArea type="all" dataOnly="0" outline="0" fieldPosition="0"/>
    </format>
    <format dxfId="95">
      <pivotArea outline="0" collapsedLevelsAreSubtotals="1" fieldPosition="0"/>
    </format>
    <format dxfId="94">
      <pivotArea field="8" type="button" dataOnly="0" labelOnly="1" outline="0"/>
    </format>
    <format dxfId="93">
      <pivotArea dataOnly="0" labelOnly="1" grandRow="1" outline="0" fieldPosition="0"/>
    </format>
    <format dxfId="92">
      <pivotArea dataOnly="0" labelOnly="1" outline="0" fieldPosition="0">
        <references count="1">
          <reference field="4294967294" count="3">
            <x v="0"/>
            <x v="1"/>
            <x v="2"/>
          </reference>
        </references>
      </pivotArea>
    </format>
    <format dxfId="91">
      <pivotArea field="8" type="button" dataOnly="0" labelOnly="1" outline="0"/>
    </format>
    <format dxfId="90">
      <pivotArea dataOnly="0" labelOnly="1" outline="0" fieldPosition="0">
        <references count="1">
          <reference field="4294967294" count="3">
            <x v="0"/>
            <x v="1"/>
            <x v="2"/>
          </reference>
        </references>
      </pivotArea>
    </format>
    <format dxfId="89">
      <pivotArea outline="0" collapsedLevelsAreSubtotals="1" fieldPosition="0">
        <references count="1">
          <reference field="4294967294" count="1" selected="0">
            <x v="0"/>
          </reference>
        </references>
      </pivotArea>
    </format>
    <format dxfId="88">
      <pivotArea dataOnly="0" labelOnly="1" outline="0" fieldPosition="0">
        <references count="1">
          <reference field="4294967294" count="1">
            <x v="0"/>
          </reference>
        </references>
      </pivotArea>
    </format>
    <format dxfId="87">
      <pivotArea outline="0" collapsedLevelsAreSubtotals="1" fieldPosition="0">
        <references count="1">
          <reference field="4294967294" count="2" selected="0">
            <x v="1"/>
            <x v="2"/>
          </reference>
        </references>
      </pivotArea>
    </format>
    <format dxfId="86">
      <pivotArea dataOnly="0" labelOnly="1" outline="0" fieldPosition="0">
        <references count="1">
          <reference field="4294967294" count="2">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80"/>
  <sheetViews>
    <sheetView zoomScale="80" zoomScaleNormal="80" workbookViewId="0">
      <pane ySplit="4" topLeftCell="A5" activePane="bottomLeft" state="frozen"/>
      <selection activeCell="A4" sqref="A4"/>
      <selection pane="bottomLeft" activeCell="A77" sqref="A77"/>
    </sheetView>
  </sheetViews>
  <sheetFormatPr baseColWidth="10" defaultColWidth="11.42578125" defaultRowHeight="12.75" x14ac:dyDescent="0.2"/>
  <cols>
    <col min="1" max="1" width="5.7109375" style="23" customWidth="1"/>
    <col min="2" max="4" width="18.5703125" style="23" customWidth="1"/>
    <col min="5" max="5" width="35.140625" style="23" bestFit="1" customWidth="1"/>
    <col min="6" max="6" width="18.5703125" style="23" customWidth="1"/>
    <col min="7" max="7" width="18.5703125" style="80" customWidth="1"/>
    <col min="8" max="9" width="12.5703125" style="23" customWidth="1"/>
    <col min="10" max="10" width="17.28515625" style="40" customWidth="1"/>
    <col min="11" max="11" width="17.42578125" style="85" bestFit="1" customWidth="1"/>
    <col min="12" max="12" width="13.85546875" style="85" bestFit="1" customWidth="1"/>
    <col min="13" max="13" width="48.140625" style="23" customWidth="1"/>
    <col min="14" max="14" width="7.7109375" style="23" hidden="1" customWidth="1"/>
    <col min="15" max="15" width="7.42578125" style="23" hidden="1" customWidth="1"/>
    <col min="16" max="16" width="7.5703125" style="23" hidden="1" customWidth="1"/>
    <col min="17" max="17" width="26.140625" style="23" customWidth="1"/>
    <col min="18" max="18" width="14.85546875" style="41" bestFit="1" customWidth="1"/>
    <col min="19" max="19" width="14.42578125" style="23" customWidth="1"/>
    <col min="20" max="20" width="15" style="23" customWidth="1"/>
    <col min="21" max="21" width="20.85546875" style="23" customWidth="1"/>
    <col min="22" max="22" width="13.140625" style="41" customWidth="1"/>
    <col min="23" max="23" width="14.85546875" style="41" customWidth="1"/>
    <col min="24" max="24" width="13.85546875" style="41" bestFit="1" customWidth="1"/>
    <col min="25" max="26" width="14.85546875" style="41" customWidth="1"/>
    <col min="27" max="28" width="12.42578125" style="41" customWidth="1"/>
    <col min="29" max="16384" width="11.42578125" style="23"/>
  </cols>
  <sheetData>
    <row r="1" spans="1:28" x14ac:dyDescent="0.2">
      <c r="A1" s="92" t="s">
        <v>50</v>
      </c>
      <c r="B1" s="92"/>
      <c r="C1" s="92"/>
      <c r="D1" s="92"/>
      <c r="E1" s="92"/>
      <c r="F1" s="92"/>
      <c r="G1" s="92"/>
      <c r="H1" s="92"/>
      <c r="I1" s="92"/>
      <c r="J1" s="92"/>
      <c r="K1" s="92"/>
      <c r="L1" s="92"/>
      <c r="M1" s="92"/>
      <c r="N1" s="92"/>
      <c r="O1" s="92"/>
      <c r="P1" s="92"/>
      <c r="Q1" s="92"/>
      <c r="R1" s="92"/>
      <c r="S1" s="92"/>
      <c r="T1" s="92"/>
      <c r="U1" s="92"/>
      <c r="V1" s="92"/>
      <c r="W1" s="92"/>
      <c r="X1" s="92"/>
      <c r="Y1" s="92"/>
      <c r="Z1" s="92"/>
      <c r="AA1" s="92"/>
      <c r="AB1" s="92"/>
    </row>
    <row r="2" spans="1:28" x14ac:dyDescent="0.2">
      <c r="A2" s="92" t="s">
        <v>0</v>
      </c>
      <c r="B2" s="92"/>
      <c r="C2" s="92"/>
      <c r="D2" s="92"/>
      <c r="E2" s="92"/>
      <c r="F2" s="92"/>
      <c r="G2" s="92"/>
      <c r="H2" s="92"/>
      <c r="I2" s="92"/>
      <c r="J2" s="92"/>
      <c r="K2" s="92"/>
      <c r="L2" s="92"/>
      <c r="M2" s="92"/>
      <c r="N2" s="92"/>
      <c r="O2" s="92"/>
      <c r="P2" s="92"/>
      <c r="Q2" s="92"/>
      <c r="R2" s="92"/>
      <c r="S2" s="92"/>
      <c r="T2" s="92"/>
      <c r="U2" s="92"/>
      <c r="V2" s="92"/>
      <c r="W2" s="92"/>
      <c r="X2" s="92"/>
      <c r="Y2" s="92"/>
      <c r="Z2" s="92"/>
      <c r="AA2" s="92"/>
      <c r="AB2" s="92"/>
    </row>
    <row r="3" spans="1:28" x14ac:dyDescent="0.2">
      <c r="A3" s="92" t="s">
        <v>320</v>
      </c>
      <c r="B3" s="92"/>
      <c r="C3" s="92"/>
      <c r="D3" s="92"/>
      <c r="E3" s="92"/>
      <c r="F3" s="92"/>
      <c r="G3" s="92"/>
      <c r="H3" s="92"/>
      <c r="I3" s="92"/>
      <c r="J3" s="92"/>
      <c r="K3" s="92"/>
      <c r="L3" s="92"/>
      <c r="M3" s="92"/>
      <c r="N3" s="92"/>
      <c r="O3" s="92"/>
      <c r="P3" s="92"/>
      <c r="Q3" s="92"/>
      <c r="R3" s="92"/>
      <c r="S3" s="92"/>
      <c r="T3" s="92"/>
      <c r="U3" s="92"/>
      <c r="V3" s="92"/>
      <c r="W3" s="92"/>
      <c r="X3" s="92"/>
      <c r="Y3" s="92"/>
      <c r="Z3" s="92"/>
      <c r="AA3" s="92"/>
      <c r="AB3" s="92"/>
    </row>
    <row r="4" spans="1:28" ht="33.75" customHeight="1" x14ac:dyDescent="0.2">
      <c r="A4" s="93" t="s">
        <v>68</v>
      </c>
      <c r="B4" s="98" t="s">
        <v>1</v>
      </c>
      <c r="C4" s="98" t="s">
        <v>22</v>
      </c>
      <c r="D4" s="98" t="s">
        <v>66</v>
      </c>
      <c r="E4" s="98" t="s">
        <v>63</v>
      </c>
      <c r="F4" s="98" t="s">
        <v>64</v>
      </c>
      <c r="G4" s="102" t="s">
        <v>65</v>
      </c>
      <c r="H4" s="64" t="s">
        <v>13</v>
      </c>
      <c r="I4" s="64" t="s">
        <v>19</v>
      </c>
      <c r="J4" s="65" t="s">
        <v>15</v>
      </c>
      <c r="K4" s="81" t="s">
        <v>70</v>
      </c>
      <c r="L4" s="81" t="s">
        <v>71</v>
      </c>
      <c r="M4" s="100" t="s">
        <v>3</v>
      </c>
      <c r="N4" s="95" t="s">
        <v>14</v>
      </c>
      <c r="O4" s="95" t="s">
        <v>42</v>
      </c>
      <c r="P4" s="95" t="s">
        <v>21</v>
      </c>
      <c r="Q4" s="97" t="s">
        <v>11</v>
      </c>
      <c r="R4" s="97"/>
      <c r="S4" s="97"/>
      <c r="T4" s="97"/>
      <c r="U4" s="97"/>
      <c r="V4" s="66" t="s">
        <v>51</v>
      </c>
      <c r="W4" s="67" t="s">
        <v>46</v>
      </c>
      <c r="X4" s="67" t="s">
        <v>52</v>
      </c>
      <c r="Y4" s="67" t="s">
        <v>76</v>
      </c>
      <c r="Z4" s="67" t="s">
        <v>49</v>
      </c>
      <c r="AA4" s="67" t="s">
        <v>5</v>
      </c>
      <c r="AB4" s="55" t="s">
        <v>69</v>
      </c>
    </row>
    <row r="5" spans="1:28" ht="20.25" customHeight="1" x14ac:dyDescent="0.2">
      <c r="A5" s="94"/>
      <c r="B5" s="99"/>
      <c r="C5" s="99"/>
      <c r="D5" s="99"/>
      <c r="E5" s="99"/>
      <c r="F5" s="99"/>
      <c r="G5" s="103"/>
      <c r="H5" s="53" t="s">
        <v>1</v>
      </c>
      <c r="I5" s="53" t="s">
        <v>20</v>
      </c>
      <c r="J5" s="54" t="s">
        <v>16</v>
      </c>
      <c r="K5" s="82" t="s">
        <v>18</v>
      </c>
      <c r="L5" s="82" t="s">
        <v>6</v>
      </c>
      <c r="M5" s="101"/>
      <c r="N5" s="96"/>
      <c r="O5" s="96"/>
      <c r="P5" s="96"/>
      <c r="Q5" s="56" t="s">
        <v>12</v>
      </c>
      <c r="R5" s="57" t="s">
        <v>6</v>
      </c>
      <c r="S5" s="58" t="s">
        <v>7</v>
      </c>
      <c r="T5" s="58" t="s">
        <v>9</v>
      </c>
      <c r="U5" s="59" t="s">
        <v>10</v>
      </c>
      <c r="V5" s="55" t="s">
        <v>2</v>
      </c>
      <c r="W5" s="55" t="s">
        <v>6</v>
      </c>
      <c r="X5" s="55" t="s">
        <v>6</v>
      </c>
      <c r="Y5" s="55" t="s">
        <v>6</v>
      </c>
      <c r="Z5" s="55" t="s">
        <v>6</v>
      </c>
      <c r="AA5" s="55" t="s">
        <v>6</v>
      </c>
      <c r="AB5" s="55" t="s">
        <v>6</v>
      </c>
    </row>
    <row r="6" spans="1:28" s="22" customFormat="1" x14ac:dyDescent="0.2">
      <c r="A6" s="86">
        <v>1</v>
      </c>
      <c r="B6" s="87">
        <v>816875</v>
      </c>
      <c r="C6" s="87">
        <v>816875</v>
      </c>
      <c r="D6" s="24">
        <v>7771</v>
      </c>
      <c r="E6" s="60" t="s">
        <v>271</v>
      </c>
      <c r="F6" s="60" t="s">
        <v>222</v>
      </c>
      <c r="G6" s="78">
        <v>994000000929</v>
      </c>
      <c r="H6" s="42">
        <v>43202</v>
      </c>
      <c r="I6" s="42">
        <v>43172</v>
      </c>
      <c r="J6" s="61">
        <v>95300</v>
      </c>
      <c r="K6" s="83">
        <v>95300</v>
      </c>
      <c r="L6" s="83">
        <v>95300</v>
      </c>
      <c r="M6" s="43" t="s">
        <v>148</v>
      </c>
      <c r="N6" s="25">
        <v>1</v>
      </c>
      <c r="O6" s="43" t="s">
        <v>147</v>
      </c>
      <c r="P6" s="43" t="s">
        <v>96</v>
      </c>
      <c r="Q6" s="45" t="s">
        <v>149</v>
      </c>
      <c r="R6" s="61">
        <v>90535</v>
      </c>
      <c r="S6" s="61">
        <v>0</v>
      </c>
      <c r="T6" s="61">
        <v>0</v>
      </c>
      <c r="U6" s="44">
        <v>800273952</v>
      </c>
      <c r="V6" s="63">
        <v>0</v>
      </c>
      <c r="W6" s="63">
        <v>0</v>
      </c>
      <c r="X6" s="63">
        <v>4765</v>
      </c>
      <c r="Y6" s="63">
        <v>0</v>
      </c>
      <c r="Z6" s="63">
        <v>0</v>
      </c>
      <c r="AA6" s="63">
        <v>0</v>
      </c>
      <c r="AB6" s="63">
        <v>0</v>
      </c>
    </row>
    <row r="7" spans="1:28" s="22" customFormat="1" x14ac:dyDescent="0.2">
      <c r="A7" s="86">
        <v>2</v>
      </c>
      <c r="B7" s="87">
        <v>820858</v>
      </c>
      <c r="C7" s="87">
        <v>820858</v>
      </c>
      <c r="D7" s="24">
        <v>7807</v>
      </c>
      <c r="E7" s="60" t="s">
        <v>272</v>
      </c>
      <c r="F7" s="60" t="s">
        <v>224</v>
      </c>
      <c r="G7" s="78">
        <v>994000000929</v>
      </c>
      <c r="H7" s="42">
        <v>43229</v>
      </c>
      <c r="I7" s="42">
        <v>43202</v>
      </c>
      <c r="J7" s="61">
        <v>95300</v>
      </c>
      <c r="K7" s="83">
        <v>95300</v>
      </c>
      <c r="L7" s="83">
        <v>4765</v>
      </c>
      <c r="M7" s="43" t="s">
        <v>148</v>
      </c>
      <c r="N7" s="25">
        <v>1</v>
      </c>
      <c r="O7" s="43" t="s">
        <v>147</v>
      </c>
      <c r="P7" s="43" t="s">
        <v>96</v>
      </c>
      <c r="Q7" s="45" t="s">
        <v>150</v>
      </c>
      <c r="R7" s="61">
        <v>90535</v>
      </c>
      <c r="S7" s="61">
        <v>0</v>
      </c>
      <c r="T7" s="61">
        <v>0</v>
      </c>
      <c r="U7" s="44">
        <v>800275561</v>
      </c>
      <c r="V7" s="63">
        <v>0</v>
      </c>
      <c r="W7" s="63">
        <v>0</v>
      </c>
      <c r="X7" s="63">
        <v>4765</v>
      </c>
      <c r="Y7" s="63">
        <v>0</v>
      </c>
      <c r="Z7" s="63">
        <v>0</v>
      </c>
      <c r="AA7" s="63">
        <v>0</v>
      </c>
      <c r="AB7" s="63">
        <v>0</v>
      </c>
    </row>
    <row r="8" spans="1:28" s="22" customFormat="1" x14ac:dyDescent="0.2">
      <c r="A8" s="86">
        <v>3</v>
      </c>
      <c r="B8" s="87">
        <v>823711</v>
      </c>
      <c r="C8" s="87">
        <v>823711</v>
      </c>
      <c r="D8" s="24">
        <v>31031</v>
      </c>
      <c r="E8" s="60" t="s">
        <v>273</v>
      </c>
      <c r="F8" s="60" t="s">
        <v>225</v>
      </c>
      <c r="G8" s="78">
        <v>994000000381</v>
      </c>
      <c r="H8" s="42">
        <v>43229</v>
      </c>
      <c r="I8" s="42">
        <v>43214</v>
      </c>
      <c r="J8" s="61">
        <v>76832</v>
      </c>
      <c r="K8" s="83">
        <v>76832</v>
      </c>
      <c r="L8" s="83">
        <v>4275</v>
      </c>
      <c r="M8" s="43" t="s">
        <v>155</v>
      </c>
      <c r="N8" s="25">
        <v>1</v>
      </c>
      <c r="O8" s="43" t="s">
        <v>147</v>
      </c>
      <c r="P8" s="43" t="s">
        <v>96</v>
      </c>
      <c r="Q8" s="45" t="s">
        <v>150</v>
      </c>
      <c r="R8" s="61">
        <v>71397</v>
      </c>
      <c r="S8" s="61">
        <v>0</v>
      </c>
      <c r="T8" s="61">
        <v>0</v>
      </c>
      <c r="U8" s="44">
        <v>800275561</v>
      </c>
      <c r="V8" s="63">
        <v>0</v>
      </c>
      <c r="W8" s="63">
        <v>0</v>
      </c>
      <c r="X8" s="63">
        <v>5435</v>
      </c>
      <c r="Y8" s="63">
        <v>0</v>
      </c>
      <c r="Z8" s="63">
        <v>0</v>
      </c>
      <c r="AA8" s="63">
        <v>0</v>
      </c>
      <c r="AB8" s="63">
        <v>0</v>
      </c>
    </row>
    <row r="9" spans="1:28" s="22" customFormat="1" x14ac:dyDescent="0.2">
      <c r="A9" s="86">
        <v>4</v>
      </c>
      <c r="B9" s="87">
        <v>828136</v>
      </c>
      <c r="C9" s="87">
        <v>828136</v>
      </c>
      <c r="D9" s="24">
        <v>25327</v>
      </c>
      <c r="E9" s="60" t="s">
        <v>274</v>
      </c>
      <c r="F9" s="60" t="s">
        <v>226</v>
      </c>
      <c r="G9" s="78">
        <v>994000003507</v>
      </c>
      <c r="H9" s="42">
        <v>43257</v>
      </c>
      <c r="I9" s="42">
        <v>43230</v>
      </c>
      <c r="J9" s="61">
        <v>95300</v>
      </c>
      <c r="K9" s="83">
        <v>95300</v>
      </c>
      <c r="L9" s="83">
        <v>4765</v>
      </c>
      <c r="M9" s="43" t="s">
        <v>153</v>
      </c>
      <c r="N9" s="25">
        <v>1</v>
      </c>
      <c r="O9" s="43" t="s">
        <v>151</v>
      </c>
      <c r="P9" s="43" t="s">
        <v>96</v>
      </c>
      <c r="Q9" s="45" t="s">
        <v>154</v>
      </c>
      <c r="R9" s="61">
        <v>95300</v>
      </c>
      <c r="S9" s="61">
        <v>0</v>
      </c>
      <c r="T9" s="61">
        <v>0</v>
      </c>
      <c r="U9" s="44" t="s">
        <v>152</v>
      </c>
      <c r="V9" s="63">
        <v>0</v>
      </c>
      <c r="W9" s="63">
        <v>0</v>
      </c>
      <c r="X9" s="63">
        <v>0</v>
      </c>
      <c r="Y9" s="63">
        <v>0</v>
      </c>
      <c r="Z9" s="63">
        <v>0</v>
      </c>
      <c r="AA9" s="63">
        <v>0</v>
      </c>
      <c r="AB9" s="63">
        <v>0</v>
      </c>
    </row>
    <row r="10" spans="1:28" s="22" customFormat="1" x14ac:dyDescent="0.2">
      <c r="A10" s="86">
        <v>5</v>
      </c>
      <c r="B10" s="87">
        <v>829542</v>
      </c>
      <c r="C10" s="87">
        <v>829542</v>
      </c>
      <c r="D10" s="24">
        <v>7862</v>
      </c>
      <c r="E10" s="60" t="s">
        <v>275</v>
      </c>
      <c r="F10" s="60" t="s">
        <v>227</v>
      </c>
      <c r="G10" s="78">
        <v>994000000929</v>
      </c>
      <c r="H10" s="42">
        <v>43257</v>
      </c>
      <c r="I10" s="42">
        <v>43223</v>
      </c>
      <c r="J10" s="61">
        <v>108100</v>
      </c>
      <c r="K10" s="83">
        <v>108100</v>
      </c>
      <c r="L10" s="83">
        <v>4930</v>
      </c>
      <c r="M10" s="43" t="s">
        <v>153</v>
      </c>
      <c r="N10" s="25">
        <v>1</v>
      </c>
      <c r="O10" s="43" t="s">
        <v>151</v>
      </c>
      <c r="P10" s="43" t="s">
        <v>96</v>
      </c>
      <c r="Q10" s="45" t="s">
        <v>154</v>
      </c>
      <c r="R10" s="61">
        <v>108100</v>
      </c>
      <c r="S10" s="61">
        <v>0</v>
      </c>
      <c r="T10" s="61">
        <v>0</v>
      </c>
      <c r="U10" s="44" t="s">
        <v>152</v>
      </c>
      <c r="V10" s="63">
        <v>0</v>
      </c>
      <c r="W10" s="63">
        <v>0</v>
      </c>
      <c r="X10" s="63">
        <v>0</v>
      </c>
      <c r="Y10" s="63">
        <v>0</v>
      </c>
      <c r="Z10" s="63">
        <v>0</v>
      </c>
      <c r="AA10" s="63">
        <v>0</v>
      </c>
      <c r="AB10" s="63">
        <v>0</v>
      </c>
    </row>
    <row r="11" spans="1:28" s="22" customFormat="1" x14ac:dyDescent="0.2">
      <c r="A11" s="86">
        <v>6</v>
      </c>
      <c r="B11" s="87">
        <v>832208</v>
      </c>
      <c r="C11" s="87">
        <v>832208</v>
      </c>
      <c r="D11" s="24">
        <v>7861</v>
      </c>
      <c r="E11" s="60" t="s">
        <v>276</v>
      </c>
      <c r="F11" s="60" t="s">
        <v>228</v>
      </c>
      <c r="G11" s="78">
        <v>994000000929</v>
      </c>
      <c r="H11" s="42">
        <v>43257</v>
      </c>
      <c r="I11" s="42">
        <v>43248</v>
      </c>
      <c r="J11" s="61">
        <v>149700</v>
      </c>
      <c r="K11" s="83">
        <v>149700</v>
      </c>
      <c r="L11" s="83">
        <v>47290</v>
      </c>
      <c r="M11" s="43" t="s">
        <v>157</v>
      </c>
      <c r="N11" s="25">
        <v>1</v>
      </c>
      <c r="O11" s="43" t="s">
        <v>151</v>
      </c>
      <c r="P11" s="43" t="s">
        <v>96</v>
      </c>
      <c r="Q11" s="45" t="s">
        <v>158</v>
      </c>
      <c r="R11" s="61">
        <v>149700</v>
      </c>
      <c r="S11" s="61">
        <v>0</v>
      </c>
      <c r="T11" s="61">
        <v>0</v>
      </c>
      <c r="U11" s="44" t="s">
        <v>156</v>
      </c>
      <c r="V11" s="63">
        <v>0</v>
      </c>
      <c r="W11" s="63">
        <v>0</v>
      </c>
      <c r="X11" s="63">
        <v>0</v>
      </c>
      <c r="Y11" s="63">
        <v>0</v>
      </c>
      <c r="Z11" s="63">
        <v>0</v>
      </c>
      <c r="AA11" s="63">
        <v>0</v>
      </c>
      <c r="AB11" s="63">
        <v>0</v>
      </c>
    </row>
    <row r="12" spans="1:28" s="22" customFormat="1" x14ac:dyDescent="0.2">
      <c r="A12" s="86">
        <v>7</v>
      </c>
      <c r="B12" s="87">
        <v>846211</v>
      </c>
      <c r="C12" s="87">
        <v>846211</v>
      </c>
      <c r="D12" s="24">
        <v>25573</v>
      </c>
      <c r="E12" s="60" t="s">
        <v>277</v>
      </c>
      <c r="F12" s="60" t="s">
        <v>229</v>
      </c>
      <c r="G12" s="78">
        <v>994000003485</v>
      </c>
      <c r="H12" s="42">
        <v>43320</v>
      </c>
      <c r="I12" s="42">
        <v>43311</v>
      </c>
      <c r="J12" s="61">
        <v>54230</v>
      </c>
      <c r="K12" s="83">
        <v>54230</v>
      </c>
      <c r="L12" s="83">
        <v>2565</v>
      </c>
      <c r="M12" s="43" t="s">
        <v>148</v>
      </c>
      <c r="N12" s="25">
        <v>1</v>
      </c>
      <c r="O12" s="43" t="s">
        <v>147</v>
      </c>
      <c r="P12" s="43" t="s">
        <v>96</v>
      </c>
      <c r="Q12" s="45" t="s">
        <v>159</v>
      </c>
      <c r="R12" s="61">
        <v>51665</v>
      </c>
      <c r="S12" s="61">
        <v>0</v>
      </c>
      <c r="T12" s="61">
        <v>0</v>
      </c>
      <c r="U12" s="44">
        <v>800286714</v>
      </c>
      <c r="V12" s="63">
        <v>0</v>
      </c>
      <c r="W12" s="63">
        <v>0</v>
      </c>
      <c r="X12" s="63">
        <v>2565</v>
      </c>
      <c r="Y12" s="63">
        <v>0</v>
      </c>
      <c r="Z12" s="63">
        <v>0</v>
      </c>
      <c r="AA12" s="63">
        <v>0</v>
      </c>
      <c r="AB12" s="63">
        <v>0</v>
      </c>
    </row>
    <row r="13" spans="1:28" s="22" customFormat="1" x14ac:dyDescent="0.2">
      <c r="A13" s="86">
        <v>8</v>
      </c>
      <c r="B13" s="87">
        <v>855304</v>
      </c>
      <c r="C13" s="87">
        <v>855304</v>
      </c>
      <c r="D13" s="24">
        <v>25937</v>
      </c>
      <c r="E13" s="60" t="s">
        <v>278</v>
      </c>
      <c r="F13" s="60" t="s">
        <v>230</v>
      </c>
      <c r="G13" s="78">
        <v>994000003622</v>
      </c>
      <c r="H13" s="42">
        <v>43385</v>
      </c>
      <c r="I13" s="42">
        <v>43355</v>
      </c>
      <c r="J13" s="61">
        <v>96074</v>
      </c>
      <c r="K13" s="83">
        <v>96074</v>
      </c>
      <c r="L13" s="83">
        <v>4765</v>
      </c>
      <c r="M13" s="43" t="s">
        <v>161</v>
      </c>
      <c r="N13" s="25">
        <v>1</v>
      </c>
      <c r="O13" s="43" t="s">
        <v>151</v>
      </c>
      <c r="P13" s="43" t="s">
        <v>96</v>
      </c>
      <c r="Q13" s="45" t="s">
        <v>162</v>
      </c>
      <c r="R13" s="61">
        <v>96074</v>
      </c>
      <c r="S13" s="61">
        <v>0</v>
      </c>
      <c r="T13" s="61">
        <v>0</v>
      </c>
      <c r="U13" s="44" t="s">
        <v>160</v>
      </c>
      <c r="V13" s="63">
        <v>0</v>
      </c>
      <c r="W13" s="63">
        <v>0</v>
      </c>
      <c r="X13" s="63">
        <v>0</v>
      </c>
      <c r="Y13" s="63">
        <v>0</v>
      </c>
      <c r="Z13" s="63">
        <v>0</v>
      </c>
      <c r="AA13" s="63">
        <v>0</v>
      </c>
      <c r="AB13" s="63">
        <v>0</v>
      </c>
    </row>
    <row r="14" spans="1:28" s="22" customFormat="1" x14ac:dyDescent="0.2">
      <c r="A14" s="86">
        <v>9</v>
      </c>
      <c r="B14" s="87">
        <v>857163</v>
      </c>
      <c r="C14" s="87">
        <v>857163</v>
      </c>
      <c r="D14" s="24">
        <v>8032</v>
      </c>
      <c r="E14" s="60" t="s">
        <v>279</v>
      </c>
      <c r="F14" s="60" t="s">
        <v>231</v>
      </c>
      <c r="G14" s="78">
        <v>994000001039</v>
      </c>
      <c r="H14" s="42">
        <v>43385</v>
      </c>
      <c r="I14" s="42">
        <v>43363</v>
      </c>
      <c r="J14" s="61">
        <v>115600</v>
      </c>
      <c r="K14" s="83">
        <v>115600</v>
      </c>
      <c r="L14" s="83">
        <v>5780</v>
      </c>
      <c r="M14" s="43" t="s">
        <v>167</v>
      </c>
      <c r="N14" s="25">
        <v>1</v>
      </c>
      <c r="O14" s="43" t="s">
        <v>151</v>
      </c>
      <c r="P14" s="43" t="s">
        <v>96</v>
      </c>
      <c r="Q14" s="45" t="s">
        <v>168</v>
      </c>
      <c r="R14" s="61">
        <v>115600</v>
      </c>
      <c r="S14" s="61">
        <v>0</v>
      </c>
      <c r="T14" s="61">
        <v>0</v>
      </c>
      <c r="U14" s="44" t="s">
        <v>166</v>
      </c>
      <c r="V14" s="63">
        <v>0</v>
      </c>
      <c r="W14" s="63">
        <v>0</v>
      </c>
      <c r="X14" s="63">
        <v>0</v>
      </c>
      <c r="Y14" s="63">
        <v>0</v>
      </c>
      <c r="Z14" s="63">
        <v>0</v>
      </c>
      <c r="AA14" s="63">
        <v>0</v>
      </c>
      <c r="AB14" s="63">
        <v>0</v>
      </c>
    </row>
    <row r="15" spans="1:28" s="22" customFormat="1" x14ac:dyDescent="0.2">
      <c r="A15" s="86">
        <v>10</v>
      </c>
      <c r="B15" s="87">
        <v>871538</v>
      </c>
      <c r="C15" s="87">
        <v>871538</v>
      </c>
      <c r="D15" s="24">
        <v>31157</v>
      </c>
      <c r="E15" s="60" t="s">
        <v>273</v>
      </c>
      <c r="F15" s="60" t="s">
        <v>225</v>
      </c>
      <c r="G15" s="78">
        <v>994000000381</v>
      </c>
      <c r="H15" s="42">
        <v>43475</v>
      </c>
      <c r="I15" s="42">
        <v>43439</v>
      </c>
      <c r="J15" s="61">
        <v>108100</v>
      </c>
      <c r="K15" s="83">
        <v>108100</v>
      </c>
      <c r="L15" s="83">
        <v>4930</v>
      </c>
      <c r="M15" s="43" t="s">
        <v>164</v>
      </c>
      <c r="N15" s="25">
        <v>1</v>
      </c>
      <c r="O15" s="43" t="s">
        <v>151</v>
      </c>
      <c r="P15" s="43" t="s">
        <v>96</v>
      </c>
      <c r="Q15" s="45" t="s">
        <v>165</v>
      </c>
      <c r="R15" s="61">
        <v>108100</v>
      </c>
      <c r="S15" s="61">
        <v>0</v>
      </c>
      <c r="T15" s="61">
        <v>0</v>
      </c>
      <c r="U15" s="44" t="s">
        <v>163</v>
      </c>
      <c r="V15" s="63">
        <v>0</v>
      </c>
      <c r="W15" s="63">
        <v>0</v>
      </c>
      <c r="X15" s="63">
        <v>0</v>
      </c>
      <c r="Y15" s="63">
        <v>0</v>
      </c>
      <c r="Z15" s="63">
        <v>0</v>
      </c>
      <c r="AA15" s="63">
        <v>0</v>
      </c>
      <c r="AB15" s="63">
        <v>0</v>
      </c>
    </row>
    <row r="16" spans="1:28" s="22" customFormat="1" x14ac:dyDescent="0.2">
      <c r="A16" s="86">
        <v>11</v>
      </c>
      <c r="B16" s="87">
        <v>876552</v>
      </c>
      <c r="C16" s="87">
        <v>876552</v>
      </c>
      <c r="D16" s="24">
        <v>8146</v>
      </c>
      <c r="E16" s="60" t="s">
        <v>280</v>
      </c>
      <c r="F16" s="60" t="s">
        <v>232</v>
      </c>
      <c r="G16" s="78">
        <v>994000001084</v>
      </c>
      <c r="H16" s="42">
        <v>43563</v>
      </c>
      <c r="I16" s="42">
        <v>43480</v>
      </c>
      <c r="J16" s="61">
        <v>101100</v>
      </c>
      <c r="K16" s="83">
        <v>101100</v>
      </c>
      <c r="L16" s="83">
        <v>16135</v>
      </c>
      <c r="M16" s="43" t="s">
        <v>171</v>
      </c>
      <c r="N16" s="25">
        <v>1</v>
      </c>
      <c r="O16" s="43" t="s">
        <v>147</v>
      </c>
      <c r="P16" s="43" t="s">
        <v>96</v>
      </c>
      <c r="Q16" s="45" t="s">
        <v>172</v>
      </c>
      <c r="R16" s="61">
        <v>98380</v>
      </c>
      <c r="S16" s="61">
        <v>0</v>
      </c>
      <c r="T16" s="61">
        <v>0</v>
      </c>
      <c r="U16" s="44" t="s">
        <v>170</v>
      </c>
      <c r="V16" s="63">
        <v>0</v>
      </c>
      <c r="W16" s="63">
        <v>0</v>
      </c>
      <c r="X16" s="63">
        <v>2720</v>
      </c>
      <c r="Y16" s="63">
        <v>0</v>
      </c>
      <c r="Z16" s="63">
        <v>0</v>
      </c>
      <c r="AA16" s="63">
        <v>0</v>
      </c>
      <c r="AB16" s="63">
        <v>0</v>
      </c>
    </row>
    <row r="17" spans="1:28" s="22" customFormat="1" x14ac:dyDescent="0.2">
      <c r="A17" s="86">
        <v>12</v>
      </c>
      <c r="B17" s="87">
        <v>884752</v>
      </c>
      <c r="C17" s="87">
        <v>884752</v>
      </c>
      <c r="D17" s="24">
        <v>8289</v>
      </c>
      <c r="E17" s="60" t="s">
        <v>281</v>
      </c>
      <c r="F17" s="60" t="s">
        <v>233</v>
      </c>
      <c r="G17" s="78">
        <v>994000001084</v>
      </c>
      <c r="H17" s="42">
        <v>43563</v>
      </c>
      <c r="I17" s="42">
        <v>43525</v>
      </c>
      <c r="J17" s="61">
        <v>101100</v>
      </c>
      <c r="K17" s="83">
        <v>101100</v>
      </c>
      <c r="L17" s="83">
        <v>5055</v>
      </c>
      <c r="M17" s="43" t="s">
        <v>148</v>
      </c>
      <c r="N17" s="25">
        <v>1</v>
      </c>
      <c r="O17" s="43" t="s">
        <v>147</v>
      </c>
      <c r="P17" s="43" t="s">
        <v>96</v>
      </c>
      <c r="Q17" s="45" t="s">
        <v>169</v>
      </c>
      <c r="R17" s="61">
        <v>96045</v>
      </c>
      <c r="S17" s="61">
        <v>0</v>
      </c>
      <c r="T17" s="61">
        <v>0</v>
      </c>
      <c r="U17" s="44">
        <v>800319456</v>
      </c>
      <c r="V17" s="63">
        <v>0</v>
      </c>
      <c r="W17" s="63">
        <v>0</v>
      </c>
      <c r="X17" s="63">
        <v>5055</v>
      </c>
      <c r="Y17" s="63">
        <v>0</v>
      </c>
      <c r="Z17" s="63">
        <v>0</v>
      </c>
      <c r="AA17" s="63">
        <v>0</v>
      </c>
      <c r="AB17" s="63">
        <v>0</v>
      </c>
    </row>
    <row r="18" spans="1:28" s="22" customFormat="1" x14ac:dyDescent="0.2">
      <c r="A18" s="86">
        <v>13</v>
      </c>
      <c r="B18" s="87">
        <v>884816</v>
      </c>
      <c r="C18" s="87">
        <v>884816</v>
      </c>
      <c r="D18" s="24">
        <v>31214</v>
      </c>
      <c r="E18" s="60" t="s">
        <v>282</v>
      </c>
      <c r="F18" s="60" t="s">
        <v>234</v>
      </c>
      <c r="G18" s="78">
        <v>994000000537</v>
      </c>
      <c r="H18" s="42">
        <v>43563</v>
      </c>
      <c r="I18" s="42">
        <v>43525</v>
      </c>
      <c r="J18" s="61">
        <v>55236</v>
      </c>
      <c r="K18" s="83">
        <v>55236</v>
      </c>
      <c r="L18" s="83">
        <v>2720</v>
      </c>
      <c r="M18" s="43" t="s">
        <v>148</v>
      </c>
      <c r="N18" s="25">
        <v>1</v>
      </c>
      <c r="O18" s="43" t="s">
        <v>147</v>
      </c>
      <c r="P18" s="43" t="s">
        <v>96</v>
      </c>
      <c r="Q18" s="45" t="s">
        <v>169</v>
      </c>
      <c r="R18" s="61">
        <v>52516</v>
      </c>
      <c r="S18" s="61">
        <v>0</v>
      </c>
      <c r="T18" s="61">
        <v>0</v>
      </c>
      <c r="U18" s="44">
        <v>800319456</v>
      </c>
      <c r="V18" s="63">
        <v>0</v>
      </c>
      <c r="W18" s="63">
        <v>0</v>
      </c>
      <c r="X18" s="63">
        <v>2720</v>
      </c>
      <c r="Y18" s="63">
        <v>0</v>
      </c>
      <c r="Z18" s="63">
        <v>0</v>
      </c>
      <c r="AA18" s="63">
        <v>0</v>
      </c>
      <c r="AB18" s="63">
        <v>0</v>
      </c>
    </row>
    <row r="19" spans="1:28" s="22" customFormat="1" x14ac:dyDescent="0.2">
      <c r="A19" s="86">
        <v>14</v>
      </c>
      <c r="B19" s="87">
        <v>887009</v>
      </c>
      <c r="C19" s="87">
        <v>887009</v>
      </c>
      <c r="D19" s="24">
        <v>8290</v>
      </c>
      <c r="E19" s="60" t="s">
        <v>283</v>
      </c>
      <c r="F19" s="60" t="s">
        <v>235</v>
      </c>
      <c r="G19" s="78">
        <v>994000001084</v>
      </c>
      <c r="H19" s="42">
        <v>43563</v>
      </c>
      <c r="I19" s="42">
        <v>43537</v>
      </c>
      <c r="J19" s="61">
        <v>54400</v>
      </c>
      <c r="K19" s="83">
        <v>54400</v>
      </c>
      <c r="L19" s="83">
        <v>2720</v>
      </c>
      <c r="M19" s="43" t="s">
        <v>148</v>
      </c>
      <c r="N19" s="25">
        <v>1</v>
      </c>
      <c r="O19" s="43" t="s">
        <v>147</v>
      </c>
      <c r="P19" s="43" t="s">
        <v>96</v>
      </c>
      <c r="Q19" s="45" t="s">
        <v>169</v>
      </c>
      <c r="R19" s="61">
        <v>51680</v>
      </c>
      <c r="S19" s="61">
        <v>0</v>
      </c>
      <c r="T19" s="61">
        <v>0</v>
      </c>
      <c r="U19" s="44">
        <v>800319456</v>
      </c>
      <c r="V19" s="63">
        <v>0</v>
      </c>
      <c r="W19" s="63">
        <v>0</v>
      </c>
      <c r="X19" s="63">
        <v>2720</v>
      </c>
      <c r="Y19" s="63">
        <v>0</v>
      </c>
      <c r="Z19" s="63">
        <v>0</v>
      </c>
      <c r="AA19" s="63">
        <v>0</v>
      </c>
      <c r="AB19" s="63">
        <v>0</v>
      </c>
    </row>
    <row r="20" spans="1:28" s="22" customFormat="1" x14ac:dyDescent="0.2">
      <c r="A20" s="86">
        <v>15</v>
      </c>
      <c r="B20" s="87">
        <v>888604</v>
      </c>
      <c r="C20" s="87">
        <v>888604</v>
      </c>
      <c r="D20" s="24">
        <v>8303</v>
      </c>
      <c r="E20" s="60" t="s">
        <v>284</v>
      </c>
      <c r="F20" s="60" t="s">
        <v>236</v>
      </c>
      <c r="G20" s="78">
        <v>994000001084</v>
      </c>
      <c r="H20" s="42">
        <v>43563</v>
      </c>
      <c r="I20" s="42">
        <v>43545</v>
      </c>
      <c r="J20" s="61">
        <v>55236</v>
      </c>
      <c r="K20" s="83">
        <v>55236</v>
      </c>
      <c r="L20" s="83">
        <v>2720</v>
      </c>
      <c r="M20" s="43" t="s">
        <v>148</v>
      </c>
      <c r="N20" s="25">
        <v>1</v>
      </c>
      <c r="O20" s="43" t="s">
        <v>147</v>
      </c>
      <c r="P20" s="43" t="s">
        <v>96</v>
      </c>
      <c r="Q20" s="45" t="s">
        <v>169</v>
      </c>
      <c r="R20" s="61">
        <v>52516</v>
      </c>
      <c r="S20" s="61">
        <v>0</v>
      </c>
      <c r="T20" s="61">
        <v>0</v>
      </c>
      <c r="U20" s="44">
        <v>800319456</v>
      </c>
      <c r="V20" s="63">
        <v>0</v>
      </c>
      <c r="W20" s="63">
        <v>0</v>
      </c>
      <c r="X20" s="63">
        <v>2720</v>
      </c>
      <c r="Y20" s="63">
        <v>0</v>
      </c>
      <c r="Z20" s="63">
        <v>0</v>
      </c>
      <c r="AA20" s="63">
        <v>0</v>
      </c>
      <c r="AB20" s="63">
        <v>0</v>
      </c>
    </row>
    <row r="21" spans="1:28" s="22" customFormat="1" x14ac:dyDescent="0.2">
      <c r="A21" s="86">
        <v>16</v>
      </c>
      <c r="B21" s="87">
        <v>890729</v>
      </c>
      <c r="C21" s="87">
        <v>890729</v>
      </c>
      <c r="D21" s="24">
        <v>8347</v>
      </c>
      <c r="E21" s="60" t="s">
        <v>285</v>
      </c>
      <c r="F21" s="60" t="s">
        <v>237</v>
      </c>
      <c r="G21" s="78">
        <v>994000001084</v>
      </c>
      <c r="H21" s="42">
        <v>43628</v>
      </c>
      <c r="I21" s="42">
        <v>43557</v>
      </c>
      <c r="J21" s="61">
        <v>55236</v>
      </c>
      <c r="K21" s="83">
        <v>55236</v>
      </c>
      <c r="L21" s="83">
        <v>2720</v>
      </c>
      <c r="M21" s="43" t="s">
        <v>148</v>
      </c>
      <c r="N21" s="25">
        <v>1</v>
      </c>
      <c r="O21" s="43" t="s">
        <v>147</v>
      </c>
      <c r="P21" s="43" t="s">
        <v>96</v>
      </c>
      <c r="Q21" s="45" t="s">
        <v>173</v>
      </c>
      <c r="R21" s="61">
        <v>52516</v>
      </c>
      <c r="S21" s="61">
        <v>0</v>
      </c>
      <c r="T21" s="61">
        <v>0</v>
      </c>
      <c r="U21" s="44">
        <v>800328283</v>
      </c>
      <c r="V21" s="63">
        <v>0</v>
      </c>
      <c r="W21" s="63">
        <v>0</v>
      </c>
      <c r="X21" s="63">
        <v>2720</v>
      </c>
      <c r="Y21" s="63">
        <v>0</v>
      </c>
      <c r="Z21" s="63">
        <v>0</v>
      </c>
      <c r="AA21" s="63">
        <v>0</v>
      </c>
      <c r="AB21" s="63">
        <v>0</v>
      </c>
    </row>
    <row r="22" spans="1:28" s="22" customFormat="1" x14ac:dyDescent="0.2">
      <c r="A22" s="86">
        <v>17</v>
      </c>
      <c r="B22" s="87">
        <v>891870</v>
      </c>
      <c r="C22" s="87">
        <v>891870</v>
      </c>
      <c r="D22" s="24">
        <v>8348</v>
      </c>
      <c r="E22" s="60" t="s">
        <v>286</v>
      </c>
      <c r="F22" s="60" t="s">
        <v>238</v>
      </c>
      <c r="G22" s="78">
        <v>994000001147</v>
      </c>
      <c r="H22" s="42">
        <v>43628</v>
      </c>
      <c r="I22" s="42">
        <v>43563</v>
      </c>
      <c r="J22" s="61">
        <v>114600</v>
      </c>
      <c r="K22" s="83">
        <v>114600</v>
      </c>
      <c r="L22" s="83">
        <v>5160</v>
      </c>
      <c r="M22" s="43" t="s">
        <v>148</v>
      </c>
      <c r="N22" s="25">
        <v>1</v>
      </c>
      <c r="O22" s="43" t="s">
        <v>147</v>
      </c>
      <c r="P22" s="43" t="s">
        <v>96</v>
      </c>
      <c r="Q22" s="45" t="s">
        <v>173</v>
      </c>
      <c r="R22" s="61">
        <v>109440</v>
      </c>
      <c r="S22" s="61">
        <v>0</v>
      </c>
      <c r="T22" s="61">
        <v>0</v>
      </c>
      <c r="U22" s="44">
        <v>800328283</v>
      </c>
      <c r="V22" s="63">
        <v>0</v>
      </c>
      <c r="W22" s="63">
        <v>0</v>
      </c>
      <c r="X22" s="63">
        <v>5160</v>
      </c>
      <c r="Y22" s="63">
        <v>0</v>
      </c>
      <c r="Z22" s="63">
        <v>0</v>
      </c>
      <c r="AA22" s="63">
        <v>0</v>
      </c>
      <c r="AB22" s="63">
        <v>0</v>
      </c>
    </row>
    <row r="23" spans="1:28" s="22" customFormat="1" x14ac:dyDescent="0.2">
      <c r="A23" s="86">
        <v>18</v>
      </c>
      <c r="B23" s="87">
        <v>892426</v>
      </c>
      <c r="C23" s="87">
        <v>892426</v>
      </c>
      <c r="D23" s="24">
        <v>8346</v>
      </c>
      <c r="E23" s="60" t="s">
        <v>287</v>
      </c>
      <c r="F23" s="60" t="s">
        <v>239</v>
      </c>
      <c r="G23" s="78">
        <v>994000001084</v>
      </c>
      <c r="H23" s="42">
        <v>43628</v>
      </c>
      <c r="I23" s="42">
        <v>43565</v>
      </c>
      <c r="J23" s="61">
        <v>54929</v>
      </c>
      <c r="K23" s="83">
        <v>54929</v>
      </c>
      <c r="L23" s="83">
        <v>2720</v>
      </c>
      <c r="M23" s="43" t="s">
        <v>148</v>
      </c>
      <c r="N23" s="25">
        <v>1</v>
      </c>
      <c r="O23" s="43" t="s">
        <v>147</v>
      </c>
      <c r="P23" s="43" t="s">
        <v>96</v>
      </c>
      <c r="Q23" s="45" t="s">
        <v>173</v>
      </c>
      <c r="R23" s="61">
        <v>52209</v>
      </c>
      <c r="S23" s="61">
        <v>0</v>
      </c>
      <c r="T23" s="61">
        <v>0</v>
      </c>
      <c r="U23" s="44">
        <v>800328283</v>
      </c>
      <c r="V23" s="63">
        <v>0</v>
      </c>
      <c r="W23" s="63">
        <v>0</v>
      </c>
      <c r="X23" s="63">
        <v>2720</v>
      </c>
      <c r="Y23" s="63">
        <v>0</v>
      </c>
      <c r="Z23" s="63">
        <v>0</v>
      </c>
      <c r="AA23" s="63">
        <v>0</v>
      </c>
      <c r="AB23" s="63">
        <v>0</v>
      </c>
    </row>
    <row r="24" spans="1:28" s="22" customFormat="1" x14ac:dyDescent="0.2">
      <c r="A24" s="86">
        <v>19</v>
      </c>
      <c r="B24" s="87">
        <v>910265</v>
      </c>
      <c r="C24" s="87">
        <v>910265</v>
      </c>
      <c r="D24" s="24">
        <v>31298</v>
      </c>
      <c r="E24" s="60" t="s">
        <v>288</v>
      </c>
      <c r="F24" s="60" t="s">
        <v>240</v>
      </c>
      <c r="G24" s="78">
        <v>994000000523</v>
      </c>
      <c r="H24" s="42">
        <v>43691</v>
      </c>
      <c r="I24" s="42">
        <v>43658</v>
      </c>
      <c r="J24" s="61">
        <v>116631</v>
      </c>
      <c r="K24" s="83">
        <v>116631</v>
      </c>
      <c r="L24" s="83">
        <v>5160</v>
      </c>
      <c r="M24" s="43" t="s">
        <v>175</v>
      </c>
      <c r="N24" s="25">
        <v>1</v>
      </c>
      <c r="O24" s="43" t="s">
        <v>151</v>
      </c>
      <c r="P24" s="43" t="s">
        <v>96</v>
      </c>
      <c r="Q24" s="45" t="s">
        <v>176</v>
      </c>
      <c r="R24" s="61">
        <v>116631</v>
      </c>
      <c r="S24" s="61">
        <v>0</v>
      </c>
      <c r="T24" s="61">
        <v>0</v>
      </c>
      <c r="U24" s="44" t="s">
        <v>174</v>
      </c>
      <c r="V24" s="63">
        <v>0</v>
      </c>
      <c r="W24" s="63">
        <v>0</v>
      </c>
      <c r="X24" s="63">
        <v>0</v>
      </c>
      <c r="Y24" s="63">
        <v>0</v>
      </c>
      <c r="Z24" s="63">
        <v>0</v>
      </c>
      <c r="AA24" s="63">
        <v>0</v>
      </c>
      <c r="AB24" s="63">
        <v>0</v>
      </c>
    </row>
    <row r="25" spans="1:28" s="22" customFormat="1" x14ac:dyDescent="0.2">
      <c r="A25" s="86">
        <v>20</v>
      </c>
      <c r="B25" s="87">
        <v>914764</v>
      </c>
      <c r="C25" s="87">
        <v>914764</v>
      </c>
      <c r="D25" s="24">
        <v>8577</v>
      </c>
      <c r="E25" s="60" t="s">
        <v>289</v>
      </c>
      <c r="F25" s="60" t="s">
        <v>241</v>
      </c>
      <c r="G25" s="78">
        <v>994000001147</v>
      </c>
      <c r="H25" s="42">
        <v>43720</v>
      </c>
      <c r="I25" s="42">
        <v>43682</v>
      </c>
      <c r="J25" s="61">
        <v>114900</v>
      </c>
      <c r="K25" s="83">
        <v>114900</v>
      </c>
      <c r="L25" s="83">
        <v>5745</v>
      </c>
      <c r="M25" s="43" t="s">
        <v>178</v>
      </c>
      <c r="N25" s="25">
        <v>1</v>
      </c>
      <c r="O25" s="43" t="s">
        <v>151</v>
      </c>
      <c r="P25" s="43" t="s">
        <v>96</v>
      </c>
      <c r="Q25" s="45" t="s">
        <v>179</v>
      </c>
      <c r="R25" s="61">
        <v>114900</v>
      </c>
      <c r="S25" s="61">
        <v>0</v>
      </c>
      <c r="T25" s="61">
        <v>0</v>
      </c>
      <c r="U25" s="44" t="s">
        <v>177</v>
      </c>
      <c r="V25" s="63">
        <v>0</v>
      </c>
      <c r="W25" s="63">
        <v>0</v>
      </c>
      <c r="X25" s="63">
        <v>0</v>
      </c>
      <c r="Y25" s="63">
        <v>0</v>
      </c>
      <c r="Z25" s="63">
        <v>0</v>
      </c>
      <c r="AA25" s="63">
        <v>0</v>
      </c>
      <c r="AB25" s="63">
        <v>0</v>
      </c>
    </row>
    <row r="26" spans="1:28" s="22" customFormat="1" x14ac:dyDescent="0.2">
      <c r="A26" s="86">
        <v>21</v>
      </c>
      <c r="B26" s="87">
        <v>917321</v>
      </c>
      <c r="C26" s="87">
        <v>917321</v>
      </c>
      <c r="D26" s="24">
        <v>27403</v>
      </c>
      <c r="E26" s="60" t="s">
        <v>290</v>
      </c>
      <c r="F26" s="60" t="s">
        <v>242</v>
      </c>
      <c r="G26" s="78">
        <v>994000003622</v>
      </c>
      <c r="H26" s="42">
        <v>43720</v>
      </c>
      <c r="I26" s="42">
        <v>43697</v>
      </c>
      <c r="J26" s="61">
        <v>114600</v>
      </c>
      <c r="K26" s="83">
        <v>114600</v>
      </c>
      <c r="L26" s="83">
        <v>5160</v>
      </c>
      <c r="M26" s="43" t="s">
        <v>148</v>
      </c>
      <c r="N26" s="25">
        <v>1</v>
      </c>
      <c r="O26" s="43" t="s">
        <v>147</v>
      </c>
      <c r="P26" s="43" t="s">
        <v>96</v>
      </c>
      <c r="Q26" s="45" t="s">
        <v>180</v>
      </c>
      <c r="R26" s="61">
        <v>109440</v>
      </c>
      <c r="S26" s="61">
        <v>0</v>
      </c>
      <c r="T26" s="61">
        <v>0</v>
      </c>
      <c r="U26" s="44">
        <v>800346284</v>
      </c>
      <c r="V26" s="63">
        <v>0</v>
      </c>
      <c r="W26" s="63">
        <v>0</v>
      </c>
      <c r="X26" s="63">
        <v>5160</v>
      </c>
      <c r="Y26" s="63">
        <v>0</v>
      </c>
      <c r="Z26" s="63">
        <v>0</v>
      </c>
      <c r="AA26" s="63">
        <v>0</v>
      </c>
      <c r="AB26" s="63">
        <v>0</v>
      </c>
    </row>
    <row r="27" spans="1:28" s="22" customFormat="1" x14ac:dyDescent="0.2">
      <c r="A27" s="86">
        <v>22</v>
      </c>
      <c r="B27" s="87">
        <v>954990</v>
      </c>
      <c r="C27" s="87">
        <v>954990</v>
      </c>
      <c r="D27" s="24">
        <v>8906</v>
      </c>
      <c r="E27" s="60" t="s">
        <v>291</v>
      </c>
      <c r="F27" s="60" t="s">
        <v>243</v>
      </c>
      <c r="G27" s="78">
        <v>994000001389</v>
      </c>
      <c r="H27" s="42">
        <v>43983</v>
      </c>
      <c r="I27" s="42">
        <v>43899</v>
      </c>
      <c r="J27" s="61">
        <v>125938</v>
      </c>
      <c r="K27" s="83">
        <v>125938</v>
      </c>
      <c r="L27" s="83">
        <v>6185</v>
      </c>
      <c r="M27" s="43" t="s">
        <v>210</v>
      </c>
      <c r="N27" s="25">
        <v>1</v>
      </c>
      <c r="O27" s="43" t="s">
        <v>151</v>
      </c>
      <c r="P27" s="43" t="s">
        <v>96</v>
      </c>
      <c r="Q27" s="45" t="s">
        <v>211</v>
      </c>
      <c r="R27" s="61">
        <v>125938</v>
      </c>
      <c r="S27" s="61">
        <v>0</v>
      </c>
      <c r="T27" s="61">
        <v>0</v>
      </c>
      <c r="U27" s="44" t="s">
        <v>209</v>
      </c>
      <c r="V27" s="63">
        <v>0</v>
      </c>
      <c r="W27" s="63">
        <v>0</v>
      </c>
      <c r="X27" s="63">
        <v>0</v>
      </c>
      <c r="Y27" s="63">
        <v>0</v>
      </c>
      <c r="Z27" s="63">
        <v>0</v>
      </c>
      <c r="AA27" s="63">
        <v>0</v>
      </c>
      <c r="AB27" s="63">
        <v>0</v>
      </c>
    </row>
    <row r="28" spans="1:28" s="22" customFormat="1" x14ac:dyDescent="0.2">
      <c r="A28" s="86">
        <v>23</v>
      </c>
      <c r="B28" s="87">
        <v>272217</v>
      </c>
      <c r="C28" s="87" t="s">
        <v>97</v>
      </c>
      <c r="D28" s="24">
        <v>31626</v>
      </c>
      <c r="E28" s="60" t="s">
        <v>292</v>
      </c>
      <c r="F28" s="60" t="s">
        <v>244</v>
      </c>
      <c r="G28" s="78">
        <v>994000000941</v>
      </c>
      <c r="H28" s="42">
        <v>44629</v>
      </c>
      <c r="I28" s="42">
        <v>44592</v>
      </c>
      <c r="J28" s="61">
        <v>65600</v>
      </c>
      <c r="K28" s="83">
        <v>65600</v>
      </c>
      <c r="L28" s="83">
        <v>65600</v>
      </c>
      <c r="M28" s="43" t="s">
        <v>182</v>
      </c>
      <c r="N28" s="25">
        <v>1</v>
      </c>
      <c r="O28" s="43" t="s">
        <v>151</v>
      </c>
      <c r="P28" s="43" t="s">
        <v>96</v>
      </c>
      <c r="Q28" s="45" t="s">
        <v>183</v>
      </c>
      <c r="R28" s="61">
        <v>65600</v>
      </c>
      <c r="S28" s="61">
        <v>0</v>
      </c>
      <c r="T28" s="61">
        <v>0</v>
      </c>
      <c r="U28" s="44" t="s">
        <v>181</v>
      </c>
      <c r="V28" s="63">
        <v>0</v>
      </c>
      <c r="W28" s="63">
        <v>0</v>
      </c>
      <c r="X28" s="63">
        <v>0</v>
      </c>
      <c r="Y28" s="63">
        <v>0</v>
      </c>
      <c r="Z28" s="63">
        <v>0</v>
      </c>
      <c r="AA28" s="63">
        <v>0</v>
      </c>
      <c r="AB28" s="63">
        <v>0</v>
      </c>
    </row>
    <row r="29" spans="1:28" s="22" customFormat="1" x14ac:dyDescent="0.2">
      <c r="A29" s="86">
        <v>24</v>
      </c>
      <c r="B29" s="87">
        <v>278380</v>
      </c>
      <c r="C29" s="87" t="s">
        <v>98</v>
      </c>
      <c r="D29" s="24">
        <v>31027</v>
      </c>
      <c r="E29" s="60" t="s">
        <v>293</v>
      </c>
      <c r="F29" s="60" t="s">
        <v>245</v>
      </c>
      <c r="G29" s="78">
        <v>994000004279</v>
      </c>
      <c r="H29" s="42">
        <v>44699</v>
      </c>
      <c r="I29" s="42">
        <v>44644</v>
      </c>
      <c r="J29" s="61">
        <v>179200</v>
      </c>
      <c r="K29" s="83">
        <v>179200</v>
      </c>
      <c r="L29" s="83">
        <v>179200</v>
      </c>
      <c r="M29" s="43" t="s">
        <v>185</v>
      </c>
      <c r="N29" s="25">
        <v>1</v>
      </c>
      <c r="O29" s="43" t="s">
        <v>151</v>
      </c>
      <c r="P29" s="43" t="s">
        <v>96</v>
      </c>
      <c r="Q29" s="45" t="s">
        <v>186</v>
      </c>
      <c r="R29" s="61">
        <v>179200</v>
      </c>
      <c r="S29" s="61">
        <v>0</v>
      </c>
      <c r="T29" s="61">
        <v>0</v>
      </c>
      <c r="U29" s="44" t="s">
        <v>184</v>
      </c>
      <c r="V29" s="63">
        <v>0</v>
      </c>
      <c r="W29" s="63">
        <v>0</v>
      </c>
      <c r="X29" s="63">
        <v>0</v>
      </c>
      <c r="Y29" s="63">
        <v>0</v>
      </c>
      <c r="Z29" s="63">
        <v>0</v>
      </c>
      <c r="AA29" s="63">
        <v>0</v>
      </c>
      <c r="AB29" s="63">
        <v>0</v>
      </c>
    </row>
    <row r="30" spans="1:28" s="22" customFormat="1" x14ac:dyDescent="0.2">
      <c r="A30" s="86">
        <v>25</v>
      </c>
      <c r="B30" s="87">
        <v>284890</v>
      </c>
      <c r="C30" s="87" t="s">
        <v>99</v>
      </c>
      <c r="D30" s="24">
        <v>31715</v>
      </c>
      <c r="E30" s="60" t="s">
        <v>294</v>
      </c>
      <c r="F30" s="60" t="s">
        <v>246</v>
      </c>
      <c r="G30" s="78">
        <v>994000000941</v>
      </c>
      <c r="H30" s="42">
        <v>44720</v>
      </c>
      <c r="I30" s="42">
        <v>44690</v>
      </c>
      <c r="J30" s="61">
        <v>125577</v>
      </c>
      <c r="K30" s="83">
        <v>125577</v>
      </c>
      <c r="L30" s="83">
        <v>125577</v>
      </c>
      <c r="M30" s="43" t="s">
        <v>187</v>
      </c>
      <c r="N30" s="25">
        <v>1</v>
      </c>
      <c r="O30" s="43" t="s">
        <v>151</v>
      </c>
      <c r="P30" s="43" t="s">
        <v>96</v>
      </c>
      <c r="Q30" s="45" t="s">
        <v>183</v>
      </c>
      <c r="R30" s="61">
        <v>125577</v>
      </c>
      <c r="S30" s="61">
        <v>0</v>
      </c>
      <c r="T30" s="61">
        <v>0</v>
      </c>
      <c r="U30" s="44" t="s">
        <v>181</v>
      </c>
      <c r="V30" s="63">
        <v>0</v>
      </c>
      <c r="W30" s="63">
        <v>0</v>
      </c>
      <c r="X30" s="63">
        <v>0</v>
      </c>
      <c r="Y30" s="63">
        <v>0</v>
      </c>
      <c r="Z30" s="63">
        <v>0</v>
      </c>
      <c r="AA30" s="63">
        <v>0</v>
      </c>
      <c r="AB30" s="63">
        <v>0</v>
      </c>
    </row>
    <row r="31" spans="1:28" s="22" customFormat="1" x14ac:dyDescent="0.2">
      <c r="A31" s="86">
        <v>26</v>
      </c>
      <c r="B31" s="87">
        <v>292144</v>
      </c>
      <c r="C31" s="87" t="s">
        <v>100</v>
      </c>
      <c r="D31" s="24">
        <v>32083</v>
      </c>
      <c r="E31" s="60" t="s">
        <v>295</v>
      </c>
      <c r="F31" s="60" t="s">
        <v>247</v>
      </c>
      <c r="G31" s="78">
        <v>994000004279</v>
      </c>
      <c r="H31" s="42">
        <v>44789</v>
      </c>
      <c r="I31" s="42">
        <v>44735</v>
      </c>
      <c r="J31" s="61">
        <v>106200</v>
      </c>
      <c r="K31" s="83">
        <v>106200</v>
      </c>
      <c r="L31" s="83">
        <v>106200</v>
      </c>
      <c r="M31" s="43" t="s">
        <v>188</v>
      </c>
      <c r="N31" s="25">
        <v>1</v>
      </c>
      <c r="O31" s="43" t="s">
        <v>151</v>
      </c>
      <c r="P31" s="43" t="s">
        <v>96</v>
      </c>
      <c r="Q31" s="45">
        <v>45086</v>
      </c>
      <c r="R31" s="61">
        <v>106200</v>
      </c>
      <c r="S31" s="61">
        <v>0</v>
      </c>
      <c r="T31" s="61">
        <v>0</v>
      </c>
      <c r="U31" s="44">
        <v>800527277</v>
      </c>
      <c r="V31" s="63">
        <v>0</v>
      </c>
      <c r="W31" s="63">
        <v>0</v>
      </c>
      <c r="X31" s="63">
        <v>0</v>
      </c>
      <c r="Y31" s="63">
        <v>0</v>
      </c>
      <c r="Z31" s="63">
        <v>0</v>
      </c>
      <c r="AA31" s="63">
        <v>0</v>
      </c>
      <c r="AB31" s="63">
        <v>0</v>
      </c>
    </row>
    <row r="32" spans="1:28" s="22" customFormat="1" x14ac:dyDescent="0.2">
      <c r="A32" s="86">
        <v>27</v>
      </c>
      <c r="B32" s="87">
        <v>293533</v>
      </c>
      <c r="C32" s="87" t="s">
        <v>101</v>
      </c>
      <c r="D32" s="24">
        <v>3147</v>
      </c>
      <c r="E32" s="60" t="s">
        <v>296</v>
      </c>
      <c r="F32" s="60" t="s">
        <v>248</v>
      </c>
      <c r="G32" s="78">
        <v>994000001710</v>
      </c>
      <c r="H32" s="42">
        <v>44802</v>
      </c>
      <c r="I32" s="42">
        <v>44763</v>
      </c>
      <c r="J32" s="61">
        <v>106200</v>
      </c>
      <c r="K32" s="83">
        <v>106200</v>
      </c>
      <c r="L32" s="83">
        <v>106200</v>
      </c>
      <c r="M32" s="43" t="s">
        <v>57</v>
      </c>
      <c r="N32" s="25">
        <v>1</v>
      </c>
      <c r="O32" s="43" t="s">
        <v>151</v>
      </c>
      <c r="P32" s="43" t="s">
        <v>96</v>
      </c>
      <c r="Q32" s="45" t="s">
        <v>190</v>
      </c>
      <c r="R32" s="61">
        <v>106200</v>
      </c>
      <c r="S32" s="61">
        <v>0</v>
      </c>
      <c r="T32" s="61">
        <v>0</v>
      </c>
      <c r="U32" s="44" t="s">
        <v>189</v>
      </c>
      <c r="V32" s="63">
        <v>0</v>
      </c>
      <c r="W32" s="63">
        <v>0</v>
      </c>
      <c r="X32" s="63">
        <v>0</v>
      </c>
      <c r="Y32" s="63">
        <v>0</v>
      </c>
      <c r="Z32" s="63">
        <v>0</v>
      </c>
      <c r="AA32" s="63">
        <v>0</v>
      </c>
      <c r="AB32" s="63">
        <v>0</v>
      </c>
    </row>
    <row r="33" spans="1:28" s="22" customFormat="1" x14ac:dyDescent="0.2">
      <c r="A33" s="86">
        <v>28</v>
      </c>
      <c r="B33" s="87">
        <v>300393</v>
      </c>
      <c r="C33" s="87" t="s">
        <v>103</v>
      </c>
      <c r="D33" s="24">
        <v>38375</v>
      </c>
      <c r="E33" s="60" t="s">
        <v>297</v>
      </c>
      <c r="F33" s="60" t="s">
        <v>249</v>
      </c>
      <c r="G33" s="78">
        <v>994000000003</v>
      </c>
      <c r="H33" s="42">
        <v>44811</v>
      </c>
      <c r="I33" s="42">
        <v>44803</v>
      </c>
      <c r="J33" s="61">
        <v>40900</v>
      </c>
      <c r="K33" s="83">
        <v>40900</v>
      </c>
      <c r="L33" s="83">
        <v>40900</v>
      </c>
      <c r="M33" s="43" t="s">
        <v>191</v>
      </c>
      <c r="N33" s="25">
        <v>1</v>
      </c>
      <c r="O33" s="43" t="s">
        <v>151</v>
      </c>
      <c r="P33" s="43" t="s">
        <v>96</v>
      </c>
      <c r="Q33" s="45" t="s">
        <v>183</v>
      </c>
      <c r="R33" s="61">
        <v>40900</v>
      </c>
      <c r="S33" s="61">
        <v>0</v>
      </c>
      <c r="T33" s="61">
        <v>0</v>
      </c>
      <c r="U33" s="44" t="s">
        <v>181</v>
      </c>
      <c r="V33" s="63">
        <v>0</v>
      </c>
      <c r="W33" s="63">
        <v>0</v>
      </c>
      <c r="X33" s="63">
        <v>0</v>
      </c>
      <c r="Y33" s="63">
        <v>0</v>
      </c>
      <c r="Z33" s="63">
        <v>0</v>
      </c>
      <c r="AA33" s="63">
        <v>0</v>
      </c>
      <c r="AB33" s="63">
        <v>0</v>
      </c>
    </row>
    <row r="34" spans="1:28" s="22" customFormat="1" x14ac:dyDescent="0.2">
      <c r="A34" s="86">
        <v>29</v>
      </c>
      <c r="B34" s="87">
        <v>302000</v>
      </c>
      <c r="C34" s="87" t="s">
        <v>104</v>
      </c>
      <c r="D34" s="24">
        <v>31806</v>
      </c>
      <c r="E34" s="60" t="s">
        <v>298</v>
      </c>
      <c r="F34" s="60" t="s">
        <v>250</v>
      </c>
      <c r="G34" s="78">
        <v>994000001121</v>
      </c>
      <c r="H34" s="42">
        <v>44854</v>
      </c>
      <c r="I34" s="42">
        <v>44817</v>
      </c>
      <c r="J34" s="61">
        <v>66782</v>
      </c>
      <c r="K34" s="83">
        <v>66782</v>
      </c>
      <c r="L34" s="83">
        <v>66782</v>
      </c>
      <c r="M34" s="43" t="s">
        <v>57</v>
      </c>
      <c r="N34" s="25">
        <v>1</v>
      </c>
      <c r="O34" s="43" t="s">
        <v>151</v>
      </c>
      <c r="P34" s="43" t="s">
        <v>96</v>
      </c>
      <c r="Q34" s="45" t="s">
        <v>193</v>
      </c>
      <c r="R34" s="61">
        <v>66782</v>
      </c>
      <c r="S34" s="61">
        <v>0</v>
      </c>
      <c r="T34" s="61">
        <v>0</v>
      </c>
      <c r="U34" s="44" t="s">
        <v>192</v>
      </c>
      <c r="V34" s="63">
        <v>0</v>
      </c>
      <c r="W34" s="63">
        <v>0</v>
      </c>
      <c r="X34" s="63">
        <v>0</v>
      </c>
      <c r="Y34" s="63">
        <v>0</v>
      </c>
      <c r="Z34" s="63">
        <v>0</v>
      </c>
      <c r="AA34" s="63">
        <v>0</v>
      </c>
      <c r="AB34" s="63">
        <v>0</v>
      </c>
    </row>
    <row r="35" spans="1:28" s="22" customFormat="1" x14ac:dyDescent="0.2">
      <c r="A35" s="86">
        <v>30</v>
      </c>
      <c r="B35" s="87">
        <v>302407</v>
      </c>
      <c r="C35" s="87" t="s">
        <v>105</v>
      </c>
      <c r="D35" s="24">
        <v>31809</v>
      </c>
      <c r="E35" s="60" t="s">
        <v>299</v>
      </c>
      <c r="F35" s="60" t="s">
        <v>251</v>
      </c>
      <c r="G35" s="78">
        <v>994000001121</v>
      </c>
      <c r="H35" s="42">
        <v>44854</v>
      </c>
      <c r="I35" s="42">
        <v>44819</v>
      </c>
      <c r="J35" s="61">
        <v>144200</v>
      </c>
      <c r="K35" s="83">
        <v>144200</v>
      </c>
      <c r="L35" s="83">
        <v>144200</v>
      </c>
      <c r="M35" s="43" t="s">
        <v>57</v>
      </c>
      <c r="N35" s="25">
        <v>1</v>
      </c>
      <c r="O35" s="43" t="s">
        <v>151</v>
      </c>
      <c r="P35" s="43" t="s">
        <v>96</v>
      </c>
      <c r="Q35" s="45" t="s">
        <v>193</v>
      </c>
      <c r="R35" s="61">
        <v>144200</v>
      </c>
      <c r="S35" s="61">
        <v>0</v>
      </c>
      <c r="T35" s="61">
        <v>0</v>
      </c>
      <c r="U35" s="44" t="s">
        <v>192</v>
      </c>
      <c r="V35" s="63">
        <v>0</v>
      </c>
      <c r="W35" s="63">
        <v>0</v>
      </c>
      <c r="X35" s="63">
        <v>0</v>
      </c>
      <c r="Y35" s="63">
        <v>0</v>
      </c>
      <c r="Z35" s="63">
        <v>0</v>
      </c>
      <c r="AA35" s="63">
        <v>0</v>
      </c>
      <c r="AB35" s="63">
        <v>0</v>
      </c>
    </row>
    <row r="36" spans="1:28" s="22" customFormat="1" x14ac:dyDescent="0.2">
      <c r="A36" s="86">
        <v>31</v>
      </c>
      <c r="B36" s="87">
        <v>302670</v>
      </c>
      <c r="C36" s="87" t="s">
        <v>106</v>
      </c>
      <c r="D36" s="24">
        <v>31804</v>
      </c>
      <c r="E36" s="60" t="s">
        <v>300</v>
      </c>
      <c r="F36" s="60" t="s">
        <v>252</v>
      </c>
      <c r="G36" s="78">
        <v>994000001121</v>
      </c>
      <c r="H36" s="42">
        <v>44854</v>
      </c>
      <c r="I36" s="42">
        <v>44821</v>
      </c>
      <c r="J36" s="61">
        <v>104355</v>
      </c>
      <c r="K36" s="83">
        <v>104355</v>
      </c>
      <c r="L36" s="83">
        <v>104355</v>
      </c>
      <c r="M36" s="43" t="s">
        <v>57</v>
      </c>
      <c r="N36" s="25">
        <v>1</v>
      </c>
      <c r="O36" s="43" t="s">
        <v>151</v>
      </c>
      <c r="P36" s="43" t="s">
        <v>96</v>
      </c>
      <c r="Q36" s="45" t="s">
        <v>193</v>
      </c>
      <c r="R36" s="61">
        <v>104355</v>
      </c>
      <c r="S36" s="61">
        <v>0</v>
      </c>
      <c r="T36" s="61">
        <v>0</v>
      </c>
      <c r="U36" s="44" t="s">
        <v>192</v>
      </c>
      <c r="V36" s="63">
        <v>0</v>
      </c>
      <c r="W36" s="63">
        <v>0</v>
      </c>
      <c r="X36" s="63">
        <v>0</v>
      </c>
      <c r="Y36" s="63">
        <v>0</v>
      </c>
      <c r="Z36" s="63">
        <v>0</v>
      </c>
      <c r="AA36" s="63">
        <v>0</v>
      </c>
      <c r="AB36" s="63">
        <v>0</v>
      </c>
    </row>
    <row r="37" spans="1:28" s="22" customFormat="1" x14ac:dyDescent="0.2">
      <c r="A37" s="86">
        <v>32</v>
      </c>
      <c r="B37" s="87">
        <v>302957</v>
      </c>
      <c r="C37" s="87" t="s">
        <v>108</v>
      </c>
      <c r="D37" s="24">
        <v>31816</v>
      </c>
      <c r="E37" s="60" t="s">
        <v>301</v>
      </c>
      <c r="F37" s="60" t="s">
        <v>254</v>
      </c>
      <c r="G37" s="78">
        <v>994000001121</v>
      </c>
      <c r="H37" s="42">
        <v>44854</v>
      </c>
      <c r="I37" s="42">
        <v>44824</v>
      </c>
      <c r="J37" s="61">
        <v>65700</v>
      </c>
      <c r="K37" s="83">
        <v>65700</v>
      </c>
      <c r="L37" s="83">
        <v>65700</v>
      </c>
      <c r="M37" s="43" t="s">
        <v>195</v>
      </c>
      <c r="N37" s="25">
        <v>1</v>
      </c>
      <c r="O37" s="43" t="s">
        <v>151</v>
      </c>
      <c r="P37" s="43" t="s">
        <v>96</v>
      </c>
      <c r="Q37" s="45" t="s">
        <v>183</v>
      </c>
      <c r="R37" s="61">
        <v>65700</v>
      </c>
      <c r="S37" s="61">
        <v>0</v>
      </c>
      <c r="T37" s="61">
        <v>0</v>
      </c>
      <c r="U37" s="44" t="s">
        <v>181</v>
      </c>
      <c r="V37" s="63">
        <v>0</v>
      </c>
      <c r="W37" s="63">
        <v>0</v>
      </c>
      <c r="X37" s="63">
        <v>0</v>
      </c>
      <c r="Y37" s="63">
        <v>0</v>
      </c>
      <c r="Z37" s="63">
        <v>0</v>
      </c>
      <c r="AA37" s="63">
        <v>0</v>
      </c>
      <c r="AB37" s="63">
        <v>0</v>
      </c>
    </row>
    <row r="38" spans="1:28" s="22" customFormat="1" x14ac:dyDescent="0.2">
      <c r="A38" s="86">
        <v>33</v>
      </c>
      <c r="B38" s="87">
        <v>303382</v>
      </c>
      <c r="C38" s="87" t="s">
        <v>110</v>
      </c>
      <c r="D38" s="24">
        <v>31823</v>
      </c>
      <c r="E38" s="60" t="s">
        <v>302</v>
      </c>
      <c r="F38" s="60" t="s">
        <v>255</v>
      </c>
      <c r="G38" s="78">
        <v>994000001121</v>
      </c>
      <c r="H38" s="42">
        <v>44854</v>
      </c>
      <c r="I38" s="42">
        <v>44826</v>
      </c>
      <c r="J38" s="61">
        <v>65700</v>
      </c>
      <c r="K38" s="83">
        <v>65700</v>
      </c>
      <c r="L38" s="83">
        <v>65700</v>
      </c>
      <c r="M38" s="43" t="s">
        <v>57</v>
      </c>
      <c r="N38" s="25">
        <v>1</v>
      </c>
      <c r="O38" s="43" t="s">
        <v>151</v>
      </c>
      <c r="P38" s="43" t="s">
        <v>96</v>
      </c>
      <c r="Q38" s="45">
        <v>44662</v>
      </c>
      <c r="R38" s="61">
        <v>65700</v>
      </c>
      <c r="S38" s="61">
        <v>0</v>
      </c>
      <c r="T38" s="61">
        <v>0</v>
      </c>
      <c r="U38" s="44" t="s">
        <v>196</v>
      </c>
      <c r="V38" s="63">
        <v>0</v>
      </c>
      <c r="W38" s="63">
        <v>0</v>
      </c>
      <c r="X38" s="63">
        <v>0</v>
      </c>
      <c r="Y38" s="63">
        <v>0</v>
      </c>
      <c r="Z38" s="63">
        <v>0</v>
      </c>
      <c r="AA38" s="63">
        <v>0</v>
      </c>
      <c r="AB38" s="63">
        <v>0</v>
      </c>
    </row>
    <row r="39" spans="1:28" s="22" customFormat="1" x14ac:dyDescent="0.2">
      <c r="A39" s="86">
        <v>34</v>
      </c>
      <c r="B39" s="87">
        <v>305009</v>
      </c>
      <c r="C39" s="87" t="s">
        <v>111</v>
      </c>
      <c r="D39" s="24">
        <v>31843</v>
      </c>
      <c r="E39" s="60" t="s">
        <v>303</v>
      </c>
      <c r="F39" s="60" t="s">
        <v>256</v>
      </c>
      <c r="G39" s="78">
        <v>994000001121</v>
      </c>
      <c r="H39" s="42">
        <v>44868</v>
      </c>
      <c r="I39" s="42">
        <v>44841</v>
      </c>
      <c r="J39" s="61">
        <v>111609</v>
      </c>
      <c r="K39" s="83">
        <v>111609</v>
      </c>
      <c r="L39" s="83">
        <v>111609</v>
      </c>
      <c r="M39" s="43" t="s">
        <v>197</v>
      </c>
      <c r="N39" s="25">
        <v>1</v>
      </c>
      <c r="O39" s="43" t="s">
        <v>151</v>
      </c>
      <c r="P39" s="43" t="s">
        <v>96</v>
      </c>
      <c r="Q39" s="45" t="s">
        <v>183</v>
      </c>
      <c r="R39" s="61">
        <v>111609</v>
      </c>
      <c r="S39" s="61">
        <v>0</v>
      </c>
      <c r="T39" s="61">
        <v>0</v>
      </c>
      <c r="U39" s="44" t="s">
        <v>181</v>
      </c>
      <c r="V39" s="63">
        <v>0</v>
      </c>
      <c r="W39" s="63">
        <v>0</v>
      </c>
      <c r="X39" s="63">
        <v>0</v>
      </c>
      <c r="Y39" s="63">
        <v>0</v>
      </c>
      <c r="Z39" s="63">
        <v>0</v>
      </c>
      <c r="AA39" s="63">
        <v>0</v>
      </c>
      <c r="AB39" s="63">
        <v>0</v>
      </c>
    </row>
    <row r="40" spans="1:28" s="22" customFormat="1" x14ac:dyDescent="0.2">
      <c r="A40" s="86">
        <v>35</v>
      </c>
      <c r="B40" s="87">
        <v>305842</v>
      </c>
      <c r="C40" s="87" t="s">
        <v>113</v>
      </c>
      <c r="D40" s="24">
        <v>31850</v>
      </c>
      <c r="E40" s="60" t="s">
        <v>304</v>
      </c>
      <c r="F40" s="60" t="s">
        <v>257</v>
      </c>
      <c r="G40" s="78">
        <v>994000001121</v>
      </c>
      <c r="H40" s="42">
        <v>44868</v>
      </c>
      <c r="I40" s="42">
        <v>44852</v>
      </c>
      <c r="J40" s="61">
        <v>104667</v>
      </c>
      <c r="K40" s="83">
        <v>104667</v>
      </c>
      <c r="L40" s="83">
        <v>104667</v>
      </c>
      <c r="M40" s="43" t="s">
        <v>57</v>
      </c>
      <c r="N40" s="25">
        <v>1</v>
      </c>
      <c r="O40" s="43" t="s">
        <v>151</v>
      </c>
      <c r="P40" s="43" t="s">
        <v>96</v>
      </c>
      <c r="Q40" s="45" t="s">
        <v>199</v>
      </c>
      <c r="R40" s="61">
        <v>104667</v>
      </c>
      <c r="S40" s="61">
        <v>0</v>
      </c>
      <c r="T40" s="61">
        <v>0</v>
      </c>
      <c r="U40" s="44" t="s">
        <v>198</v>
      </c>
      <c r="V40" s="63">
        <v>0</v>
      </c>
      <c r="W40" s="63">
        <v>0</v>
      </c>
      <c r="X40" s="63">
        <v>0</v>
      </c>
      <c r="Y40" s="63">
        <v>0</v>
      </c>
      <c r="Z40" s="63">
        <v>0</v>
      </c>
      <c r="AA40" s="63">
        <v>0</v>
      </c>
      <c r="AB40" s="63">
        <v>0</v>
      </c>
    </row>
    <row r="41" spans="1:28" s="22" customFormat="1" x14ac:dyDescent="0.2">
      <c r="A41" s="86">
        <v>36</v>
      </c>
      <c r="B41" s="87">
        <v>306166</v>
      </c>
      <c r="C41" s="87" t="s">
        <v>114</v>
      </c>
      <c r="D41" s="24">
        <v>31857</v>
      </c>
      <c r="E41" s="60" t="s">
        <v>305</v>
      </c>
      <c r="F41" s="60" t="s">
        <v>258</v>
      </c>
      <c r="G41" s="78">
        <v>994000001121</v>
      </c>
      <c r="H41" s="42">
        <v>44868</v>
      </c>
      <c r="I41" s="42">
        <v>44854</v>
      </c>
      <c r="J41" s="61">
        <v>153166</v>
      </c>
      <c r="K41" s="83">
        <v>153166</v>
      </c>
      <c r="L41" s="83">
        <v>153166</v>
      </c>
      <c r="M41" s="43" t="s">
        <v>57</v>
      </c>
      <c r="N41" s="25">
        <v>1</v>
      </c>
      <c r="O41" s="43" t="s">
        <v>151</v>
      </c>
      <c r="P41" s="43" t="s">
        <v>96</v>
      </c>
      <c r="Q41" s="45" t="s">
        <v>199</v>
      </c>
      <c r="R41" s="61">
        <v>153166</v>
      </c>
      <c r="S41" s="61">
        <v>0</v>
      </c>
      <c r="T41" s="61">
        <v>0</v>
      </c>
      <c r="U41" s="44" t="s">
        <v>198</v>
      </c>
      <c r="V41" s="63">
        <v>0</v>
      </c>
      <c r="W41" s="63">
        <v>0</v>
      </c>
      <c r="X41" s="63">
        <v>0</v>
      </c>
      <c r="Y41" s="63">
        <v>0</v>
      </c>
      <c r="Z41" s="63">
        <v>0</v>
      </c>
      <c r="AA41" s="63">
        <v>0</v>
      </c>
      <c r="AB41" s="63">
        <v>0</v>
      </c>
    </row>
    <row r="42" spans="1:28" s="22" customFormat="1" x14ac:dyDescent="0.2">
      <c r="A42" s="86">
        <v>37</v>
      </c>
      <c r="B42" s="87">
        <v>370495</v>
      </c>
      <c r="C42" s="87" t="s">
        <v>140</v>
      </c>
      <c r="D42" s="24">
        <v>32270</v>
      </c>
      <c r="E42" s="60" t="s">
        <v>306</v>
      </c>
      <c r="F42" s="60" t="s">
        <v>267</v>
      </c>
      <c r="G42" s="78">
        <v>994000001267</v>
      </c>
      <c r="H42" s="42">
        <v>45483</v>
      </c>
      <c r="I42" s="42">
        <v>45364</v>
      </c>
      <c r="J42" s="61">
        <v>85400</v>
      </c>
      <c r="K42" s="83">
        <v>85400</v>
      </c>
      <c r="L42" s="83">
        <v>85400</v>
      </c>
      <c r="M42" s="43" t="s">
        <v>57</v>
      </c>
      <c r="N42" s="25">
        <v>1</v>
      </c>
      <c r="O42" s="43" t="s">
        <v>151</v>
      </c>
      <c r="P42" s="43" t="s">
        <v>96</v>
      </c>
      <c r="Q42" s="45" t="s">
        <v>216</v>
      </c>
      <c r="R42" s="61">
        <v>85400</v>
      </c>
      <c r="S42" s="61">
        <v>0</v>
      </c>
      <c r="T42" s="61">
        <v>0</v>
      </c>
      <c r="U42" s="44" t="s">
        <v>215</v>
      </c>
      <c r="V42" s="63">
        <v>0</v>
      </c>
      <c r="W42" s="63">
        <v>0</v>
      </c>
      <c r="X42" s="63">
        <v>0</v>
      </c>
      <c r="Y42" s="63">
        <v>0</v>
      </c>
      <c r="Z42" s="63">
        <v>0</v>
      </c>
      <c r="AA42" s="63">
        <v>0</v>
      </c>
      <c r="AB42" s="63">
        <v>0</v>
      </c>
    </row>
    <row r="43" spans="1:28" s="22" customFormat="1" x14ac:dyDescent="0.2">
      <c r="A43" s="86">
        <v>38</v>
      </c>
      <c r="B43" s="87">
        <v>370616</v>
      </c>
      <c r="C43" s="87" t="s">
        <v>141</v>
      </c>
      <c r="D43" s="24">
        <v>32272</v>
      </c>
      <c r="E43" s="60" t="s">
        <v>307</v>
      </c>
      <c r="F43" s="60" t="s">
        <v>268</v>
      </c>
      <c r="G43" s="78">
        <v>994000001267</v>
      </c>
      <c r="H43" s="42">
        <v>45483</v>
      </c>
      <c r="I43" s="42">
        <v>45365</v>
      </c>
      <c r="J43" s="61">
        <v>183548</v>
      </c>
      <c r="K43" s="83">
        <v>183548</v>
      </c>
      <c r="L43" s="83">
        <v>183548</v>
      </c>
      <c r="M43" s="43" t="s">
        <v>57</v>
      </c>
      <c r="N43" s="25">
        <v>1</v>
      </c>
      <c r="O43" s="43" t="s">
        <v>151</v>
      </c>
      <c r="P43" s="43" t="s">
        <v>96</v>
      </c>
      <c r="Q43" s="45" t="s">
        <v>216</v>
      </c>
      <c r="R43" s="61">
        <v>183548</v>
      </c>
      <c r="S43" s="61">
        <v>0</v>
      </c>
      <c r="T43" s="61">
        <v>0</v>
      </c>
      <c r="U43" s="44" t="s">
        <v>215</v>
      </c>
      <c r="V43" s="63">
        <v>0</v>
      </c>
      <c r="W43" s="63">
        <v>0</v>
      </c>
      <c r="X43" s="63">
        <v>0</v>
      </c>
      <c r="Y43" s="63">
        <v>0</v>
      </c>
      <c r="Z43" s="63">
        <v>0</v>
      </c>
      <c r="AA43" s="63">
        <v>0</v>
      </c>
      <c r="AB43" s="63">
        <v>0</v>
      </c>
    </row>
    <row r="44" spans="1:28" s="22" customFormat="1" x14ac:dyDescent="0.2">
      <c r="A44" s="86">
        <v>39</v>
      </c>
      <c r="B44" s="87">
        <v>817927</v>
      </c>
      <c r="C44" s="87">
        <v>817927</v>
      </c>
      <c r="D44" s="24">
        <v>7759</v>
      </c>
      <c r="E44" s="60" t="s">
        <v>319</v>
      </c>
      <c r="F44" s="60" t="s">
        <v>223</v>
      </c>
      <c r="G44" s="78">
        <v>994000000929</v>
      </c>
      <c r="H44" s="42">
        <v>43202</v>
      </c>
      <c r="I44" s="42">
        <v>43180</v>
      </c>
      <c r="J44" s="83">
        <v>313080</v>
      </c>
      <c r="K44" s="83">
        <v>313080</v>
      </c>
      <c r="L44" s="83">
        <v>46565</v>
      </c>
      <c r="M44" s="43" t="s">
        <v>328</v>
      </c>
      <c r="N44" s="25">
        <v>1</v>
      </c>
      <c r="O44" s="43" t="s">
        <v>147</v>
      </c>
      <c r="P44" s="43" t="s">
        <v>96</v>
      </c>
      <c r="Q44" s="45">
        <v>43249</v>
      </c>
      <c r="R44" s="61">
        <v>50115</v>
      </c>
      <c r="S44" s="61">
        <v>0</v>
      </c>
      <c r="T44" s="61">
        <v>0</v>
      </c>
      <c r="U44" s="44">
        <v>800274992</v>
      </c>
      <c r="V44" s="63">
        <v>0</v>
      </c>
      <c r="W44" s="63">
        <v>0</v>
      </c>
      <c r="X44" s="63">
        <v>262965</v>
      </c>
      <c r="Y44" s="63">
        <v>0</v>
      </c>
      <c r="Z44" s="63">
        <v>0</v>
      </c>
      <c r="AA44" s="63">
        <v>0</v>
      </c>
      <c r="AB44" s="63">
        <v>0</v>
      </c>
    </row>
    <row r="45" spans="1:28" s="22" customFormat="1" x14ac:dyDescent="0.2">
      <c r="A45" s="86">
        <v>40</v>
      </c>
      <c r="B45" s="87">
        <v>302906</v>
      </c>
      <c r="C45" s="87" t="s">
        <v>107</v>
      </c>
      <c r="D45" s="24">
        <v>31815</v>
      </c>
      <c r="E45" s="60" t="s">
        <v>308</v>
      </c>
      <c r="F45" s="60" t="s">
        <v>253</v>
      </c>
      <c r="G45" s="78">
        <v>994000001121</v>
      </c>
      <c r="H45" s="42">
        <v>44854</v>
      </c>
      <c r="I45" s="42">
        <v>44823</v>
      </c>
      <c r="J45" s="61">
        <v>116537</v>
      </c>
      <c r="K45" s="83">
        <v>116537</v>
      </c>
      <c r="L45" s="83">
        <v>116537</v>
      </c>
      <c r="M45" s="43" t="s">
        <v>194</v>
      </c>
      <c r="N45" s="25">
        <v>2</v>
      </c>
      <c r="O45" s="43" t="s">
        <v>146</v>
      </c>
      <c r="P45" s="43" t="s">
        <v>96</v>
      </c>
      <c r="Q45" s="45" t="s">
        <v>145</v>
      </c>
      <c r="R45" s="61">
        <v>0</v>
      </c>
      <c r="S45" s="61">
        <v>0</v>
      </c>
      <c r="T45" s="61">
        <v>0</v>
      </c>
      <c r="U45" s="44" t="s">
        <v>145</v>
      </c>
      <c r="V45" s="63">
        <v>0</v>
      </c>
      <c r="W45" s="63">
        <v>0</v>
      </c>
      <c r="X45" s="63">
        <v>0</v>
      </c>
      <c r="Y45" s="63">
        <v>116537</v>
      </c>
      <c r="Z45" s="63">
        <v>0</v>
      </c>
      <c r="AA45" s="63">
        <v>0</v>
      </c>
      <c r="AB45" s="63">
        <v>116537</v>
      </c>
    </row>
    <row r="46" spans="1:28" s="22" customFormat="1" x14ac:dyDescent="0.2">
      <c r="A46" s="86">
        <v>41</v>
      </c>
      <c r="B46" s="87">
        <v>320488</v>
      </c>
      <c r="C46" s="87" t="s">
        <v>121</v>
      </c>
      <c r="D46" s="24">
        <v>34537</v>
      </c>
      <c r="E46" s="60" t="s">
        <v>309</v>
      </c>
      <c r="F46" s="60" t="s">
        <v>260</v>
      </c>
      <c r="G46" s="78">
        <v>994000004422</v>
      </c>
      <c r="H46" s="42">
        <v>45182</v>
      </c>
      <c r="I46" s="42">
        <v>45107</v>
      </c>
      <c r="J46" s="61">
        <v>76200</v>
      </c>
      <c r="K46" s="83">
        <v>76200</v>
      </c>
      <c r="L46" s="83">
        <v>76200</v>
      </c>
      <c r="M46" s="43" t="s">
        <v>203</v>
      </c>
      <c r="N46" s="25">
        <v>2</v>
      </c>
      <c r="O46" s="43" t="s">
        <v>146</v>
      </c>
      <c r="P46" s="43" t="s">
        <v>96</v>
      </c>
      <c r="Q46" s="45" t="s">
        <v>145</v>
      </c>
      <c r="R46" s="61">
        <v>0</v>
      </c>
      <c r="S46" s="61">
        <v>0</v>
      </c>
      <c r="T46" s="61">
        <v>0</v>
      </c>
      <c r="U46" s="44" t="s">
        <v>145</v>
      </c>
      <c r="V46" s="63">
        <v>0</v>
      </c>
      <c r="W46" s="63">
        <v>0</v>
      </c>
      <c r="X46" s="63">
        <v>0</v>
      </c>
      <c r="Y46" s="63">
        <v>76200</v>
      </c>
      <c r="Z46" s="63">
        <v>0</v>
      </c>
      <c r="AA46" s="63">
        <v>0</v>
      </c>
      <c r="AB46" s="63">
        <v>76200</v>
      </c>
    </row>
    <row r="47" spans="1:28" s="22" customFormat="1" x14ac:dyDescent="0.2">
      <c r="A47" s="86">
        <v>42</v>
      </c>
      <c r="B47" s="87">
        <v>371961</v>
      </c>
      <c r="C47" s="87" t="s">
        <v>142</v>
      </c>
      <c r="D47" s="24">
        <v>10120</v>
      </c>
      <c r="E47" s="60" t="s">
        <v>310</v>
      </c>
      <c r="F47" s="60" t="s">
        <v>269</v>
      </c>
      <c r="G47" s="78">
        <v>994000002334</v>
      </c>
      <c r="H47" s="42">
        <v>45483</v>
      </c>
      <c r="I47" s="42">
        <v>45372</v>
      </c>
      <c r="J47" s="61">
        <v>151300</v>
      </c>
      <c r="K47" s="83">
        <v>151300</v>
      </c>
      <c r="L47" s="83">
        <v>151300</v>
      </c>
      <c r="M47" s="43" t="s">
        <v>217</v>
      </c>
      <c r="N47" s="25">
        <v>2</v>
      </c>
      <c r="O47" s="43" t="s">
        <v>146</v>
      </c>
      <c r="P47" s="43" t="s">
        <v>96</v>
      </c>
      <c r="Q47" s="45" t="s">
        <v>145</v>
      </c>
      <c r="R47" s="61">
        <v>0</v>
      </c>
      <c r="S47" s="61">
        <v>0</v>
      </c>
      <c r="T47" s="61">
        <v>0</v>
      </c>
      <c r="U47" s="44" t="s">
        <v>145</v>
      </c>
      <c r="V47" s="63">
        <v>0</v>
      </c>
      <c r="W47" s="63">
        <v>0</v>
      </c>
      <c r="X47" s="63">
        <v>0</v>
      </c>
      <c r="Y47" s="63">
        <v>151300</v>
      </c>
      <c r="Z47" s="63">
        <v>0</v>
      </c>
      <c r="AA47" s="63">
        <v>0</v>
      </c>
      <c r="AB47" s="63">
        <v>151300</v>
      </c>
    </row>
    <row r="48" spans="1:28" s="22" customFormat="1" x14ac:dyDescent="0.2">
      <c r="A48" s="86">
        <v>43</v>
      </c>
      <c r="B48" s="87">
        <v>332382</v>
      </c>
      <c r="C48" s="87" t="s">
        <v>123</v>
      </c>
      <c r="D48" s="24">
        <v>34583</v>
      </c>
      <c r="E48" s="60" t="s">
        <v>311</v>
      </c>
      <c r="F48" s="60" t="s">
        <v>262</v>
      </c>
      <c r="G48" s="78">
        <v>994000004426</v>
      </c>
      <c r="H48" s="42">
        <v>45295</v>
      </c>
      <c r="I48" s="42">
        <v>45197</v>
      </c>
      <c r="J48" s="61">
        <v>896000</v>
      </c>
      <c r="K48" s="83">
        <v>896000</v>
      </c>
      <c r="L48" s="83">
        <v>481200</v>
      </c>
      <c r="M48" s="43" t="s">
        <v>206</v>
      </c>
      <c r="N48" s="25">
        <v>3</v>
      </c>
      <c r="O48" s="43" t="s">
        <v>146</v>
      </c>
      <c r="P48" s="43" t="s">
        <v>96</v>
      </c>
      <c r="Q48" s="45">
        <v>45566</v>
      </c>
      <c r="R48" s="61">
        <v>414800</v>
      </c>
      <c r="S48" s="61">
        <v>0</v>
      </c>
      <c r="T48" s="61">
        <v>0</v>
      </c>
      <c r="U48" s="44" t="s">
        <v>204</v>
      </c>
      <c r="V48" s="63">
        <v>481200</v>
      </c>
      <c r="W48" s="63">
        <v>0</v>
      </c>
      <c r="X48" s="63">
        <v>0</v>
      </c>
      <c r="Y48" s="63">
        <v>0</v>
      </c>
      <c r="Z48" s="63">
        <v>0</v>
      </c>
      <c r="AA48" s="63">
        <v>0</v>
      </c>
      <c r="AB48" s="63">
        <v>481200</v>
      </c>
    </row>
    <row r="49" spans="1:28" s="22" customFormat="1" x14ac:dyDescent="0.2">
      <c r="A49" s="86">
        <v>44</v>
      </c>
      <c r="B49" s="87">
        <v>368667</v>
      </c>
      <c r="C49" s="87" t="s">
        <v>138</v>
      </c>
      <c r="D49" s="24">
        <v>32253</v>
      </c>
      <c r="E49" s="60" t="s">
        <v>312</v>
      </c>
      <c r="F49" s="60" t="s">
        <v>265</v>
      </c>
      <c r="G49" s="78">
        <v>994000001228</v>
      </c>
      <c r="H49" s="42">
        <v>45364</v>
      </c>
      <c r="I49" s="42">
        <v>45338</v>
      </c>
      <c r="J49" s="61">
        <v>463000</v>
      </c>
      <c r="K49" s="83">
        <v>463000</v>
      </c>
      <c r="L49" s="83">
        <v>377600</v>
      </c>
      <c r="M49" s="43" t="s">
        <v>219</v>
      </c>
      <c r="N49" s="25">
        <v>3</v>
      </c>
      <c r="O49" s="43" t="s">
        <v>146</v>
      </c>
      <c r="P49" s="43" t="s">
        <v>96</v>
      </c>
      <c r="Q49" s="45" t="s">
        <v>220</v>
      </c>
      <c r="R49" s="61">
        <v>85400</v>
      </c>
      <c r="S49" s="61">
        <v>0</v>
      </c>
      <c r="T49" s="61">
        <v>0</v>
      </c>
      <c r="U49" s="44">
        <v>660130767</v>
      </c>
      <c r="V49" s="63">
        <v>377600</v>
      </c>
      <c r="W49" s="63">
        <v>0</v>
      </c>
      <c r="X49" s="63">
        <v>0</v>
      </c>
      <c r="Y49" s="63">
        <v>0</v>
      </c>
      <c r="Z49" s="63">
        <v>0</v>
      </c>
      <c r="AA49" s="63">
        <v>0</v>
      </c>
      <c r="AB49" s="63">
        <v>377600</v>
      </c>
    </row>
    <row r="50" spans="1:28" s="22" customFormat="1" x14ac:dyDescent="0.2">
      <c r="A50" s="86">
        <v>45</v>
      </c>
      <c r="B50" s="87">
        <v>332659</v>
      </c>
      <c r="C50" s="87" t="s">
        <v>124</v>
      </c>
      <c r="D50" s="24">
        <v>34582</v>
      </c>
      <c r="E50" s="60" t="s">
        <v>313</v>
      </c>
      <c r="F50" s="60" t="s">
        <v>263</v>
      </c>
      <c r="G50" s="78">
        <v>994000004426</v>
      </c>
      <c r="H50" s="42">
        <v>45295</v>
      </c>
      <c r="I50" s="42">
        <v>45196</v>
      </c>
      <c r="J50" s="61">
        <v>289126</v>
      </c>
      <c r="K50" s="83">
        <v>289126</v>
      </c>
      <c r="L50" s="83">
        <v>145800</v>
      </c>
      <c r="M50" s="43" t="s">
        <v>207</v>
      </c>
      <c r="N50" s="25">
        <v>4</v>
      </c>
      <c r="O50" s="43" t="s">
        <v>146</v>
      </c>
      <c r="P50" s="43" t="s">
        <v>96</v>
      </c>
      <c r="Q50" s="45">
        <v>45566</v>
      </c>
      <c r="R50" s="61">
        <v>143326</v>
      </c>
      <c r="S50" s="61">
        <v>0</v>
      </c>
      <c r="T50" s="61">
        <v>0</v>
      </c>
      <c r="U50" s="44" t="s">
        <v>204</v>
      </c>
      <c r="V50" s="63">
        <v>145800</v>
      </c>
      <c r="W50" s="63">
        <v>0</v>
      </c>
      <c r="X50" s="63">
        <v>0</v>
      </c>
      <c r="Y50" s="63">
        <v>0</v>
      </c>
      <c r="Z50" s="63">
        <v>0</v>
      </c>
      <c r="AA50" s="63">
        <v>0</v>
      </c>
      <c r="AB50" s="63">
        <v>145800</v>
      </c>
    </row>
    <row r="51" spans="1:28" s="22" customFormat="1" x14ac:dyDescent="0.2">
      <c r="A51" s="86">
        <v>46</v>
      </c>
      <c r="B51" s="87">
        <v>369714</v>
      </c>
      <c r="C51" s="87" t="s">
        <v>139</v>
      </c>
      <c r="D51" s="24">
        <v>32261</v>
      </c>
      <c r="E51" s="60" t="s">
        <v>314</v>
      </c>
      <c r="F51" s="60" t="s">
        <v>266</v>
      </c>
      <c r="G51" s="78">
        <v>994000001354</v>
      </c>
      <c r="H51" s="42">
        <v>45483</v>
      </c>
      <c r="I51" s="42">
        <v>45350</v>
      </c>
      <c r="J51" s="61">
        <v>342702</v>
      </c>
      <c r="K51" s="83">
        <v>342702</v>
      </c>
      <c r="L51" s="83">
        <v>342702</v>
      </c>
      <c r="M51" s="43" t="s">
        <v>213</v>
      </c>
      <c r="N51" s="25">
        <v>4</v>
      </c>
      <c r="O51" s="43" t="s">
        <v>146</v>
      </c>
      <c r="P51" s="43" t="s">
        <v>96</v>
      </c>
      <c r="Q51" s="45" t="s">
        <v>214</v>
      </c>
      <c r="R51" s="61">
        <v>137677</v>
      </c>
      <c r="S51" s="61">
        <v>0</v>
      </c>
      <c r="T51" s="61">
        <v>0</v>
      </c>
      <c r="U51" s="44" t="s">
        <v>212</v>
      </c>
      <c r="V51" s="63">
        <v>205025</v>
      </c>
      <c r="W51" s="63">
        <v>0</v>
      </c>
      <c r="X51" s="63">
        <v>0</v>
      </c>
      <c r="Y51" s="63">
        <v>0</v>
      </c>
      <c r="Z51" s="63">
        <v>0</v>
      </c>
      <c r="AA51" s="63">
        <v>0</v>
      </c>
      <c r="AB51" s="63">
        <v>205025</v>
      </c>
    </row>
    <row r="52" spans="1:28" s="22" customFormat="1" x14ac:dyDescent="0.2">
      <c r="A52" s="86">
        <v>47</v>
      </c>
      <c r="B52" s="87">
        <v>332312</v>
      </c>
      <c r="C52" s="87" t="s">
        <v>122</v>
      </c>
      <c r="D52" s="24">
        <v>32171</v>
      </c>
      <c r="E52" s="60" t="s">
        <v>315</v>
      </c>
      <c r="F52" s="60" t="s">
        <v>261</v>
      </c>
      <c r="G52" s="78">
        <v>994000001264</v>
      </c>
      <c r="H52" s="42">
        <v>45295</v>
      </c>
      <c r="I52" s="42">
        <v>45196</v>
      </c>
      <c r="J52" s="61">
        <v>870272</v>
      </c>
      <c r="K52" s="83">
        <v>870272</v>
      </c>
      <c r="L52" s="83">
        <v>511800</v>
      </c>
      <c r="M52" s="43" t="s">
        <v>205</v>
      </c>
      <c r="N52" s="25">
        <v>5</v>
      </c>
      <c r="O52" s="43" t="s">
        <v>146</v>
      </c>
      <c r="P52" s="43" t="s">
        <v>96</v>
      </c>
      <c r="Q52" s="45">
        <v>45566</v>
      </c>
      <c r="R52" s="61">
        <v>358472</v>
      </c>
      <c r="S52" s="61">
        <v>0</v>
      </c>
      <c r="T52" s="61">
        <v>0</v>
      </c>
      <c r="U52" s="44" t="s">
        <v>204</v>
      </c>
      <c r="V52" s="63">
        <v>511800</v>
      </c>
      <c r="W52" s="63">
        <v>0</v>
      </c>
      <c r="X52" s="63">
        <v>0</v>
      </c>
      <c r="Y52" s="63">
        <v>0</v>
      </c>
      <c r="Z52" s="63">
        <v>0</v>
      </c>
      <c r="AA52" s="63">
        <v>0</v>
      </c>
      <c r="AB52" s="63">
        <v>511800</v>
      </c>
    </row>
    <row r="53" spans="1:28" s="22" customFormat="1" x14ac:dyDescent="0.2">
      <c r="A53" s="86">
        <v>48</v>
      </c>
      <c r="B53" s="87">
        <v>344302</v>
      </c>
      <c r="C53" s="87" t="s">
        <v>129</v>
      </c>
      <c r="D53" s="24">
        <v>32231</v>
      </c>
      <c r="E53" s="60" t="s">
        <v>316</v>
      </c>
      <c r="F53" s="60" t="s">
        <v>264</v>
      </c>
      <c r="G53" s="78">
        <v>994000001219</v>
      </c>
      <c r="H53" s="42">
        <v>45295</v>
      </c>
      <c r="I53" s="42">
        <v>45266</v>
      </c>
      <c r="J53" s="61">
        <v>173700</v>
      </c>
      <c r="K53" s="83">
        <v>173700</v>
      </c>
      <c r="L53" s="83">
        <v>2800</v>
      </c>
      <c r="M53" s="43" t="s">
        <v>208</v>
      </c>
      <c r="N53" s="25">
        <v>5</v>
      </c>
      <c r="O53" s="43" t="s">
        <v>146</v>
      </c>
      <c r="P53" s="43" t="s">
        <v>96</v>
      </c>
      <c r="Q53" s="45">
        <v>45566</v>
      </c>
      <c r="R53" s="61">
        <v>170900</v>
      </c>
      <c r="S53" s="61">
        <v>0</v>
      </c>
      <c r="T53" s="61">
        <v>0</v>
      </c>
      <c r="U53" s="44" t="s">
        <v>204</v>
      </c>
      <c r="V53" s="63">
        <v>2800</v>
      </c>
      <c r="W53" s="63">
        <v>0</v>
      </c>
      <c r="X53" s="63">
        <v>0</v>
      </c>
      <c r="Y53" s="63">
        <v>0</v>
      </c>
      <c r="Z53" s="63">
        <v>0</v>
      </c>
      <c r="AA53" s="63">
        <v>0</v>
      </c>
      <c r="AB53" s="63">
        <v>2800</v>
      </c>
    </row>
    <row r="54" spans="1:28" s="22" customFormat="1" x14ac:dyDescent="0.2">
      <c r="A54" s="86">
        <v>49</v>
      </c>
      <c r="B54" s="87">
        <v>372017</v>
      </c>
      <c r="C54" s="87" t="s">
        <v>143</v>
      </c>
      <c r="D54" s="24">
        <v>35188</v>
      </c>
      <c r="E54" s="60" t="s">
        <v>317</v>
      </c>
      <c r="F54" s="60" t="s">
        <v>270</v>
      </c>
      <c r="G54" s="78">
        <v>994000004538</v>
      </c>
      <c r="H54" s="42">
        <v>45483</v>
      </c>
      <c r="I54" s="42">
        <v>45363</v>
      </c>
      <c r="J54" s="61">
        <v>442528</v>
      </c>
      <c r="K54" s="83">
        <v>442528</v>
      </c>
      <c r="L54" s="83">
        <v>442528</v>
      </c>
      <c r="M54" s="43" t="s">
        <v>218</v>
      </c>
      <c r="N54" s="25">
        <v>5</v>
      </c>
      <c r="O54" s="43" t="s">
        <v>146</v>
      </c>
      <c r="P54" s="43" t="s">
        <v>96</v>
      </c>
      <c r="Q54" s="45" t="s">
        <v>214</v>
      </c>
      <c r="R54" s="61">
        <v>266228</v>
      </c>
      <c r="S54" s="61">
        <v>0</v>
      </c>
      <c r="T54" s="61">
        <v>0</v>
      </c>
      <c r="U54" s="44" t="s">
        <v>212</v>
      </c>
      <c r="V54" s="63">
        <v>176300</v>
      </c>
      <c r="W54" s="63">
        <v>0</v>
      </c>
      <c r="X54" s="63">
        <v>0</v>
      </c>
      <c r="Y54" s="63">
        <v>0</v>
      </c>
      <c r="Z54" s="63">
        <v>0</v>
      </c>
      <c r="AA54" s="63">
        <v>0</v>
      </c>
      <c r="AB54" s="63">
        <v>176300</v>
      </c>
    </row>
    <row r="55" spans="1:28" s="22" customFormat="1" x14ac:dyDescent="0.2">
      <c r="A55" s="86">
        <v>50</v>
      </c>
      <c r="B55" s="87">
        <v>311672</v>
      </c>
      <c r="C55" s="87" t="s">
        <v>118</v>
      </c>
      <c r="D55" s="24">
        <v>31913</v>
      </c>
      <c r="E55" s="60" t="s">
        <v>318</v>
      </c>
      <c r="F55" s="60" t="s">
        <v>259</v>
      </c>
      <c r="G55" s="78">
        <v>994000001121</v>
      </c>
      <c r="H55" s="42">
        <v>45138</v>
      </c>
      <c r="I55" s="42">
        <v>44911</v>
      </c>
      <c r="J55" s="61">
        <v>255600</v>
      </c>
      <c r="K55" s="83">
        <v>255600</v>
      </c>
      <c r="L55" s="83">
        <v>209551</v>
      </c>
      <c r="M55" s="43" t="s">
        <v>201</v>
      </c>
      <c r="N55" s="25">
        <v>6</v>
      </c>
      <c r="O55" s="43" t="s">
        <v>151</v>
      </c>
      <c r="P55" s="43" t="s">
        <v>96</v>
      </c>
      <c r="Q55" s="45" t="s">
        <v>202</v>
      </c>
      <c r="R55" s="61">
        <v>46049</v>
      </c>
      <c r="S55" s="61">
        <v>0</v>
      </c>
      <c r="T55" s="61">
        <v>0</v>
      </c>
      <c r="U55" s="44" t="s">
        <v>200</v>
      </c>
      <c r="V55" s="63">
        <v>0</v>
      </c>
      <c r="W55" s="63">
        <v>0</v>
      </c>
      <c r="X55" s="63">
        <v>209551</v>
      </c>
      <c r="Y55" s="63">
        <v>0</v>
      </c>
      <c r="Z55" s="63">
        <v>0</v>
      </c>
      <c r="AA55" s="63">
        <v>0</v>
      </c>
      <c r="AB55" s="63">
        <v>0</v>
      </c>
    </row>
    <row r="56" spans="1:28" s="22" customFormat="1" x14ac:dyDescent="0.2">
      <c r="A56" s="86">
        <v>51</v>
      </c>
      <c r="B56" s="87">
        <v>11824</v>
      </c>
      <c r="C56" s="87">
        <v>11824</v>
      </c>
      <c r="D56" s="24" t="s">
        <v>221</v>
      </c>
      <c r="E56" s="24" t="s">
        <v>221</v>
      </c>
      <c r="F56" s="24" t="s">
        <v>221</v>
      </c>
      <c r="G56" s="24" t="s">
        <v>221</v>
      </c>
      <c r="H56" s="24" t="s">
        <v>221</v>
      </c>
      <c r="I56" s="42"/>
      <c r="J56" s="61">
        <v>0</v>
      </c>
      <c r="K56" s="83">
        <v>116252</v>
      </c>
      <c r="L56" s="83">
        <v>116252</v>
      </c>
      <c r="M56" s="43" t="s">
        <v>58</v>
      </c>
      <c r="N56" s="25">
        <v>8</v>
      </c>
      <c r="O56" s="43" t="s">
        <v>77</v>
      </c>
      <c r="P56" s="43" t="s">
        <v>96</v>
      </c>
      <c r="Q56" s="45" t="s">
        <v>221</v>
      </c>
      <c r="R56" s="61">
        <v>0</v>
      </c>
      <c r="S56" s="61">
        <v>0</v>
      </c>
      <c r="T56" s="61">
        <v>0</v>
      </c>
      <c r="U56" s="45" t="s">
        <v>221</v>
      </c>
      <c r="V56" s="63">
        <v>0</v>
      </c>
      <c r="W56" s="63">
        <v>0</v>
      </c>
      <c r="X56" s="61">
        <v>0</v>
      </c>
      <c r="Y56" s="63">
        <v>0</v>
      </c>
      <c r="Z56" s="63">
        <v>0</v>
      </c>
      <c r="AA56" s="63">
        <v>0</v>
      </c>
      <c r="AB56" s="63">
        <v>0</v>
      </c>
    </row>
    <row r="57" spans="1:28" s="22" customFormat="1" x14ac:dyDescent="0.2">
      <c r="A57" s="86">
        <v>52</v>
      </c>
      <c r="B57" s="87">
        <v>46419</v>
      </c>
      <c r="C57" s="87">
        <v>46419</v>
      </c>
      <c r="D57" s="24" t="s">
        <v>221</v>
      </c>
      <c r="E57" s="24" t="s">
        <v>221</v>
      </c>
      <c r="F57" s="24" t="s">
        <v>221</v>
      </c>
      <c r="G57" s="24" t="s">
        <v>221</v>
      </c>
      <c r="H57" s="24" t="s">
        <v>221</v>
      </c>
      <c r="I57" s="42"/>
      <c r="J57" s="61">
        <v>0</v>
      </c>
      <c r="K57" s="83">
        <v>110296</v>
      </c>
      <c r="L57" s="83">
        <v>59565</v>
      </c>
      <c r="M57" s="43" t="s">
        <v>58</v>
      </c>
      <c r="N57" s="25">
        <v>8</v>
      </c>
      <c r="O57" s="43" t="s">
        <v>77</v>
      </c>
      <c r="P57" s="43" t="s">
        <v>96</v>
      </c>
      <c r="Q57" s="45" t="s">
        <v>221</v>
      </c>
      <c r="R57" s="61">
        <v>0</v>
      </c>
      <c r="S57" s="61">
        <v>0</v>
      </c>
      <c r="T57" s="61">
        <v>0</v>
      </c>
      <c r="U57" s="45" t="s">
        <v>221</v>
      </c>
      <c r="V57" s="63">
        <v>0</v>
      </c>
      <c r="W57" s="63">
        <v>0</v>
      </c>
      <c r="X57" s="61">
        <v>0</v>
      </c>
      <c r="Y57" s="63">
        <v>0</v>
      </c>
      <c r="Z57" s="63">
        <v>0</v>
      </c>
      <c r="AA57" s="63">
        <v>0</v>
      </c>
      <c r="AB57" s="63">
        <v>0</v>
      </c>
    </row>
    <row r="58" spans="1:28" s="22" customFormat="1" x14ac:dyDescent="0.2">
      <c r="A58" s="86">
        <v>53</v>
      </c>
      <c r="B58" s="87">
        <v>823728</v>
      </c>
      <c r="C58" s="87">
        <v>823728</v>
      </c>
      <c r="D58" s="24" t="s">
        <v>221</v>
      </c>
      <c r="E58" s="24" t="s">
        <v>221</v>
      </c>
      <c r="F58" s="24" t="s">
        <v>221</v>
      </c>
      <c r="G58" s="24" t="s">
        <v>221</v>
      </c>
      <c r="H58" s="24" t="s">
        <v>221</v>
      </c>
      <c r="I58" s="42"/>
      <c r="J58" s="61">
        <v>0</v>
      </c>
      <c r="K58" s="83">
        <v>51300</v>
      </c>
      <c r="L58" s="83">
        <v>51300</v>
      </c>
      <c r="M58" s="43" t="s">
        <v>58</v>
      </c>
      <c r="N58" s="25">
        <v>8</v>
      </c>
      <c r="O58" s="43" t="s">
        <v>77</v>
      </c>
      <c r="P58" s="43" t="s">
        <v>96</v>
      </c>
      <c r="Q58" s="45" t="s">
        <v>221</v>
      </c>
      <c r="R58" s="61">
        <v>0</v>
      </c>
      <c r="S58" s="61">
        <v>0</v>
      </c>
      <c r="T58" s="61">
        <v>0</v>
      </c>
      <c r="U58" s="45" t="s">
        <v>221</v>
      </c>
      <c r="V58" s="63">
        <v>0</v>
      </c>
      <c r="W58" s="63">
        <v>0</v>
      </c>
      <c r="X58" s="61">
        <v>0</v>
      </c>
      <c r="Y58" s="63">
        <v>0</v>
      </c>
      <c r="Z58" s="63">
        <v>0</v>
      </c>
      <c r="AA58" s="63">
        <v>0</v>
      </c>
      <c r="AB58" s="63">
        <v>0</v>
      </c>
    </row>
    <row r="59" spans="1:28" s="22" customFormat="1" x14ac:dyDescent="0.2">
      <c r="A59" s="86">
        <v>54</v>
      </c>
      <c r="B59" s="87">
        <v>297567</v>
      </c>
      <c r="C59" s="87" t="s">
        <v>102</v>
      </c>
      <c r="D59" s="24" t="s">
        <v>221</v>
      </c>
      <c r="E59" s="24" t="s">
        <v>221</v>
      </c>
      <c r="F59" s="24" t="s">
        <v>221</v>
      </c>
      <c r="G59" s="24" t="s">
        <v>221</v>
      </c>
      <c r="H59" s="24" t="s">
        <v>221</v>
      </c>
      <c r="I59" s="42"/>
      <c r="J59" s="61">
        <v>0</v>
      </c>
      <c r="K59" s="83">
        <v>281770</v>
      </c>
      <c r="L59" s="83">
        <v>281770</v>
      </c>
      <c r="M59" s="43" t="s">
        <v>58</v>
      </c>
      <c r="N59" s="25">
        <v>8</v>
      </c>
      <c r="O59" s="43" t="s">
        <v>77</v>
      </c>
      <c r="P59" s="43" t="s">
        <v>96</v>
      </c>
      <c r="Q59" s="45" t="s">
        <v>221</v>
      </c>
      <c r="R59" s="61">
        <v>0</v>
      </c>
      <c r="S59" s="61">
        <v>0</v>
      </c>
      <c r="T59" s="61">
        <v>0</v>
      </c>
      <c r="U59" s="45" t="s">
        <v>221</v>
      </c>
      <c r="V59" s="63">
        <v>0</v>
      </c>
      <c r="W59" s="63">
        <v>0</v>
      </c>
      <c r="X59" s="61">
        <v>0</v>
      </c>
      <c r="Y59" s="63">
        <v>0</v>
      </c>
      <c r="Z59" s="63">
        <v>0</v>
      </c>
      <c r="AA59" s="63">
        <v>0</v>
      </c>
      <c r="AB59" s="63">
        <v>0</v>
      </c>
    </row>
    <row r="60" spans="1:28" s="22" customFormat="1" x14ac:dyDescent="0.2">
      <c r="A60" s="86">
        <v>55</v>
      </c>
      <c r="B60" s="87">
        <v>303246</v>
      </c>
      <c r="C60" s="87" t="s">
        <v>109</v>
      </c>
      <c r="D60" s="24" t="s">
        <v>221</v>
      </c>
      <c r="E60" s="24" t="s">
        <v>221</v>
      </c>
      <c r="F60" s="24" t="s">
        <v>221</v>
      </c>
      <c r="G60" s="24" t="s">
        <v>221</v>
      </c>
      <c r="H60" s="24" t="s">
        <v>221</v>
      </c>
      <c r="I60" s="42"/>
      <c r="J60" s="61">
        <v>0</v>
      </c>
      <c r="K60" s="83">
        <v>117315</v>
      </c>
      <c r="L60" s="83">
        <v>117315</v>
      </c>
      <c r="M60" s="43" t="s">
        <v>58</v>
      </c>
      <c r="N60" s="25">
        <v>8</v>
      </c>
      <c r="O60" s="43" t="s">
        <v>77</v>
      </c>
      <c r="P60" s="43" t="s">
        <v>96</v>
      </c>
      <c r="Q60" s="45" t="s">
        <v>221</v>
      </c>
      <c r="R60" s="61">
        <v>0</v>
      </c>
      <c r="S60" s="61">
        <v>0</v>
      </c>
      <c r="T60" s="61">
        <v>0</v>
      </c>
      <c r="U60" s="45" t="s">
        <v>221</v>
      </c>
      <c r="V60" s="63">
        <v>0</v>
      </c>
      <c r="W60" s="63">
        <v>0</v>
      </c>
      <c r="X60" s="61">
        <v>0</v>
      </c>
      <c r="Y60" s="63">
        <v>0</v>
      </c>
      <c r="Z60" s="63">
        <v>0</v>
      </c>
      <c r="AA60" s="63">
        <v>0</v>
      </c>
      <c r="AB60" s="63">
        <v>0</v>
      </c>
    </row>
    <row r="61" spans="1:28" s="22" customFormat="1" x14ac:dyDescent="0.2">
      <c r="A61" s="86">
        <v>56</v>
      </c>
      <c r="B61" s="87">
        <v>305347</v>
      </c>
      <c r="C61" s="87" t="s">
        <v>112</v>
      </c>
      <c r="D61" s="24" t="s">
        <v>221</v>
      </c>
      <c r="E61" s="24" t="s">
        <v>221</v>
      </c>
      <c r="F61" s="24" t="s">
        <v>221</v>
      </c>
      <c r="G61" s="24" t="s">
        <v>221</v>
      </c>
      <c r="H61" s="24" t="s">
        <v>221</v>
      </c>
      <c r="I61" s="42"/>
      <c r="J61" s="61">
        <v>0</v>
      </c>
      <c r="K61" s="83">
        <v>279161</v>
      </c>
      <c r="L61" s="83">
        <v>279161</v>
      </c>
      <c r="M61" s="43" t="s">
        <v>58</v>
      </c>
      <c r="N61" s="25">
        <v>8</v>
      </c>
      <c r="O61" s="43" t="s">
        <v>77</v>
      </c>
      <c r="P61" s="43" t="s">
        <v>96</v>
      </c>
      <c r="Q61" s="45" t="s">
        <v>221</v>
      </c>
      <c r="R61" s="61">
        <v>0</v>
      </c>
      <c r="S61" s="61">
        <v>0</v>
      </c>
      <c r="T61" s="61">
        <v>0</v>
      </c>
      <c r="U61" s="45" t="s">
        <v>221</v>
      </c>
      <c r="V61" s="63">
        <v>0</v>
      </c>
      <c r="W61" s="63">
        <v>0</v>
      </c>
      <c r="X61" s="61">
        <v>0</v>
      </c>
      <c r="Y61" s="63">
        <v>0</v>
      </c>
      <c r="Z61" s="63">
        <v>0</v>
      </c>
      <c r="AA61" s="63">
        <v>0</v>
      </c>
      <c r="AB61" s="63">
        <v>0</v>
      </c>
    </row>
    <row r="62" spans="1:28" s="22" customFormat="1" x14ac:dyDescent="0.2">
      <c r="A62" s="86">
        <v>57</v>
      </c>
      <c r="B62" s="87">
        <v>308089</v>
      </c>
      <c r="C62" s="87" t="s">
        <v>115</v>
      </c>
      <c r="D62" s="24" t="s">
        <v>221</v>
      </c>
      <c r="E62" s="24" t="s">
        <v>221</v>
      </c>
      <c r="F62" s="24" t="s">
        <v>221</v>
      </c>
      <c r="G62" s="24" t="s">
        <v>221</v>
      </c>
      <c r="H62" s="24" t="s">
        <v>221</v>
      </c>
      <c r="I62" s="42"/>
      <c r="J62" s="61">
        <v>0</v>
      </c>
      <c r="K62" s="83">
        <v>216621</v>
      </c>
      <c r="L62" s="83">
        <v>216621</v>
      </c>
      <c r="M62" s="43" t="s">
        <v>58</v>
      </c>
      <c r="N62" s="25">
        <v>8</v>
      </c>
      <c r="O62" s="43" t="s">
        <v>77</v>
      </c>
      <c r="P62" s="43" t="s">
        <v>96</v>
      </c>
      <c r="Q62" s="45" t="s">
        <v>221</v>
      </c>
      <c r="R62" s="61">
        <v>0</v>
      </c>
      <c r="S62" s="61">
        <v>0</v>
      </c>
      <c r="T62" s="61">
        <v>0</v>
      </c>
      <c r="U62" s="45" t="s">
        <v>221</v>
      </c>
      <c r="V62" s="63">
        <v>0</v>
      </c>
      <c r="W62" s="63">
        <v>0</v>
      </c>
      <c r="X62" s="61">
        <v>0</v>
      </c>
      <c r="Y62" s="63">
        <v>0</v>
      </c>
      <c r="Z62" s="63">
        <v>0</v>
      </c>
      <c r="AA62" s="63">
        <v>0</v>
      </c>
      <c r="AB62" s="63">
        <v>0</v>
      </c>
    </row>
    <row r="63" spans="1:28" s="22" customFormat="1" x14ac:dyDescent="0.2">
      <c r="A63" s="86">
        <v>58</v>
      </c>
      <c r="B63" s="87">
        <v>309067</v>
      </c>
      <c r="C63" s="87" t="s">
        <v>116</v>
      </c>
      <c r="D63" s="24" t="s">
        <v>221</v>
      </c>
      <c r="E63" s="24" t="s">
        <v>221</v>
      </c>
      <c r="F63" s="24" t="s">
        <v>221</v>
      </c>
      <c r="G63" s="24" t="s">
        <v>221</v>
      </c>
      <c r="H63" s="24" t="s">
        <v>221</v>
      </c>
      <c r="I63" s="42"/>
      <c r="J63" s="61">
        <v>0</v>
      </c>
      <c r="K63" s="83">
        <v>260692</v>
      </c>
      <c r="L63" s="83">
        <v>260692</v>
      </c>
      <c r="M63" s="43" t="s">
        <v>58</v>
      </c>
      <c r="N63" s="25">
        <v>8</v>
      </c>
      <c r="O63" s="43" t="s">
        <v>77</v>
      </c>
      <c r="P63" s="43" t="s">
        <v>96</v>
      </c>
      <c r="Q63" s="45" t="s">
        <v>221</v>
      </c>
      <c r="R63" s="61">
        <v>0</v>
      </c>
      <c r="S63" s="61">
        <v>0</v>
      </c>
      <c r="T63" s="61">
        <v>0</v>
      </c>
      <c r="U63" s="45" t="s">
        <v>221</v>
      </c>
      <c r="V63" s="63">
        <v>0</v>
      </c>
      <c r="W63" s="63">
        <v>0</v>
      </c>
      <c r="X63" s="61">
        <v>0</v>
      </c>
      <c r="Y63" s="63">
        <v>0</v>
      </c>
      <c r="Z63" s="63">
        <v>0</v>
      </c>
      <c r="AA63" s="63">
        <v>0</v>
      </c>
      <c r="AB63" s="63">
        <v>0</v>
      </c>
    </row>
    <row r="64" spans="1:28" s="22" customFormat="1" x14ac:dyDescent="0.2">
      <c r="A64" s="86">
        <v>59</v>
      </c>
      <c r="B64" s="87">
        <v>309293</v>
      </c>
      <c r="C64" s="87" t="s">
        <v>117</v>
      </c>
      <c r="D64" s="24" t="s">
        <v>221</v>
      </c>
      <c r="E64" s="24" t="s">
        <v>221</v>
      </c>
      <c r="F64" s="24" t="s">
        <v>221</v>
      </c>
      <c r="G64" s="24" t="s">
        <v>221</v>
      </c>
      <c r="H64" s="24" t="s">
        <v>221</v>
      </c>
      <c r="I64" s="42"/>
      <c r="J64" s="61">
        <v>0</v>
      </c>
      <c r="K64" s="83">
        <v>67167</v>
      </c>
      <c r="L64" s="83">
        <v>67167</v>
      </c>
      <c r="M64" s="43" t="s">
        <v>58</v>
      </c>
      <c r="N64" s="25">
        <v>8</v>
      </c>
      <c r="O64" s="43" t="s">
        <v>77</v>
      </c>
      <c r="P64" s="43" t="s">
        <v>96</v>
      </c>
      <c r="Q64" s="45" t="s">
        <v>221</v>
      </c>
      <c r="R64" s="61">
        <v>0</v>
      </c>
      <c r="S64" s="61">
        <v>0</v>
      </c>
      <c r="T64" s="61">
        <v>0</v>
      </c>
      <c r="U64" s="45" t="s">
        <v>221</v>
      </c>
      <c r="V64" s="63">
        <v>0</v>
      </c>
      <c r="W64" s="63">
        <v>0</v>
      </c>
      <c r="X64" s="61">
        <v>0</v>
      </c>
      <c r="Y64" s="63">
        <v>0</v>
      </c>
      <c r="Z64" s="63">
        <v>0</v>
      </c>
      <c r="AA64" s="63">
        <v>0</v>
      </c>
      <c r="AB64" s="63">
        <v>0</v>
      </c>
    </row>
    <row r="65" spans="1:28" s="22" customFormat="1" x14ac:dyDescent="0.2">
      <c r="A65" s="86">
        <v>60</v>
      </c>
      <c r="B65" s="87">
        <v>313409</v>
      </c>
      <c r="C65" s="87" t="s">
        <v>119</v>
      </c>
      <c r="D65" s="24" t="s">
        <v>221</v>
      </c>
      <c r="E65" s="24" t="s">
        <v>221</v>
      </c>
      <c r="F65" s="24" t="s">
        <v>221</v>
      </c>
      <c r="G65" s="24" t="s">
        <v>221</v>
      </c>
      <c r="H65" s="24" t="s">
        <v>221</v>
      </c>
      <c r="I65" s="42"/>
      <c r="J65" s="61">
        <v>0</v>
      </c>
      <c r="K65" s="83">
        <v>554600</v>
      </c>
      <c r="L65" s="83">
        <v>554600</v>
      </c>
      <c r="M65" s="43" t="s">
        <v>58</v>
      </c>
      <c r="N65" s="25">
        <v>8</v>
      </c>
      <c r="O65" s="43" t="s">
        <v>77</v>
      </c>
      <c r="P65" s="43" t="s">
        <v>96</v>
      </c>
      <c r="Q65" s="45" t="s">
        <v>221</v>
      </c>
      <c r="R65" s="61">
        <v>0</v>
      </c>
      <c r="S65" s="61">
        <v>0</v>
      </c>
      <c r="T65" s="61">
        <v>0</v>
      </c>
      <c r="U65" s="45" t="s">
        <v>221</v>
      </c>
      <c r="V65" s="63">
        <v>0</v>
      </c>
      <c r="W65" s="63">
        <v>0</v>
      </c>
      <c r="X65" s="61">
        <v>0</v>
      </c>
      <c r="Y65" s="63">
        <v>0</v>
      </c>
      <c r="Z65" s="63">
        <v>0</v>
      </c>
      <c r="AA65" s="63">
        <v>0</v>
      </c>
      <c r="AB65" s="63">
        <v>0</v>
      </c>
    </row>
    <row r="66" spans="1:28" s="22" customFormat="1" x14ac:dyDescent="0.2">
      <c r="A66" s="86">
        <v>61</v>
      </c>
      <c r="B66" s="87">
        <v>316699</v>
      </c>
      <c r="C66" s="87" t="s">
        <v>120</v>
      </c>
      <c r="D66" s="24" t="s">
        <v>221</v>
      </c>
      <c r="E66" s="24" t="s">
        <v>221</v>
      </c>
      <c r="F66" s="24" t="s">
        <v>221</v>
      </c>
      <c r="G66" s="24" t="s">
        <v>221</v>
      </c>
      <c r="H66" s="24" t="s">
        <v>221</v>
      </c>
      <c r="I66" s="42"/>
      <c r="J66" s="61">
        <v>0</v>
      </c>
      <c r="K66" s="83">
        <v>289152</v>
      </c>
      <c r="L66" s="83">
        <v>289152</v>
      </c>
      <c r="M66" s="43" t="s">
        <v>58</v>
      </c>
      <c r="N66" s="25">
        <v>8</v>
      </c>
      <c r="O66" s="43" t="s">
        <v>77</v>
      </c>
      <c r="P66" s="43" t="s">
        <v>96</v>
      </c>
      <c r="Q66" s="45" t="s">
        <v>221</v>
      </c>
      <c r="R66" s="61">
        <v>0</v>
      </c>
      <c r="S66" s="61">
        <v>0</v>
      </c>
      <c r="T66" s="61">
        <v>0</v>
      </c>
      <c r="U66" s="45" t="s">
        <v>221</v>
      </c>
      <c r="V66" s="63">
        <v>0</v>
      </c>
      <c r="W66" s="63">
        <v>0</v>
      </c>
      <c r="X66" s="61">
        <v>0</v>
      </c>
      <c r="Y66" s="63">
        <v>0</v>
      </c>
      <c r="Z66" s="63">
        <v>0</v>
      </c>
      <c r="AA66" s="63">
        <v>0</v>
      </c>
      <c r="AB66" s="63">
        <v>0</v>
      </c>
    </row>
    <row r="67" spans="1:28" s="22" customFormat="1" x14ac:dyDescent="0.2">
      <c r="A67" s="86">
        <v>62</v>
      </c>
      <c r="B67" s="87">
        <v>351654</v>
      </c>
      <c r="C67" s="87" t="s">
        <v>130</v>
      </c>
      <c r="D67" s="24" t="s">
        <v>221</v>
      </c>
      <c r="E67" s="24" t="s">
        <v>221</v>
      </c>
      <c r="F67" s="24" t="s">
        <v>221</v>
      </c>
      <c r="G67" s="24" t="s">
        <v>221</v>
      </c>
      <c r="H67" s="24" t="s">
        <v>221</v>
      </c>
      <c r="I67" s="42"/>
      <c r="J67" s="61">
        <v>0</v>
      </c>
      <c r="K67" s="83">
        <v>65700</v>
      </c>
      <c r="L67" s="83">
        <v>65700</v>
      </c>
      <c r="M67" s="43" t="s">
        <v>58</v>
      </c>
      <c r="N67" s="25">
        <v>8</v>
      </c>
      <c r="O67" s="43" t="s">
        <v>77</v>
      </c>
      <c r="P67" s="43" t="s">
        <v>96</v>
      </c>
      <c r="Q67" s="45" t="s">
        <v>221</v>
      </c>
      <c r="R67" s="61">
        <v>0</v>
      </c>
      <c r="S67" s="61">
        <v>0</v>
      </c>
      <c r="T67" s="61">
        <v>0</v>
      </c>
      <c r="U67" s="45" t="s">
        <v>221</v>
      </c>
      <c r="V67" s="63">
        <v>0</v>
      </c>
      <c r="W67" s="63">
        <v>0</v>
      </c>
      <c r="X67" s="61">
        <v>0</v>
      </c>
      <c r="Y67" s="63">
        <v>0</v>
      </c>
      <c r="Z67" s="63">
        <v>0</v>
      </c>
      <c r="AA67" s="63">
        <v>0</v>
      </c>
      <c r="AB67" s="63">
        <v>0</v>
      </c>
    </row>
    <row r="68" spans="1:28" s="22" customFormat="1" x14ac:dyDescent="0.2">
      <c r="A68" s="86">
        <v>63</v>
      </c>
      <c r="B68" s="87">
        <v>353896</v>
      </c>
      <c r="C68" s="87" t="s">
        <v>131</v>
      </c>
      <c r="D68" s="24" t="s">
        <v>221</v>
      </c>
      <c r="E68" s="24" t="s">
        <v>221</v>
      </c>
      <c r="F68" s="24" t="s">
        <v>221</v>
      </c>
      <c r="G68" s="24" t="s">
        <v>221</v>
      </c>
      <c r="H68" s="24" t="s">
        <v>221</v>
      </c>
      <c r="I68" s="42"/>
      <c r="J68" s="61">
        <v>0</v>
      </c>
      <c r="K68" s="83">
        <v>325400</v>
      </c>
      <c r="L68" s="83">
        <v>325400</v>
      </c>
      <c r="M68" s="43" t="s">
        <v>58</v>
      </c>
      <c r="N68" s="25">
        <v>8</v>
      </c>
      <c r="O68" s="43" t="s">
        <v>77</v>
      </c>
      <c r="P68" s="43" t="s">
        <v>96</v>
      </c>
      <c r="Q68" s="45" t="s">
        <v>221</v>
      </c>
      <c r="R68" s="61">
        <v>0</v>
      </c>
      <c r="S68" s="61">
        <v>0</v>
      </c>
      <c r="T68" s="61">
        <v>0</v>
      </c>
      <c r="U68" s="45" t="s">
        <v>221</v>
      </c>
      <c r="V68" s="63">
        <v>0</v>
      </c>
      <c r="W68" s="63">
        <v>0</v>
      </c>
      <c r="X68" s="61">
        <v>0</v>
      </c>
      <c r="Y68" s="63">
        <v>0</v>
      </c>
      <c r="Z68" s="63">
        <v>0</v>
      </c>
      <c r="AA68" s="63">
        <v>0</v>
      </c>
      <c r="AB68" s="63">
        <v>0</v>
      </c>
    </row>
    <row r="69" spans="1:28" s="22" customFormat="1" x14ac:dyDescent="0.2">
      <c r="A69" s="86">
        <v>64</v>
      </c>
      <c r="B69" s="87">
        <v>362176</v>
      </c>
      <c r="C69" s="87" t="s">
        <v>135</v>
      </c>
      <c r="D69" s="24" t="s">
        <v>221</v>
      </c>
      <c r="E69" s="24" t="s">
        <v>221</v>
      </c>
      <c r="F69" s="24" t="s">
        <v>221</v>
      </c>
      <c r="G69" s="24" t="s">
        <v>221</v>
      </c>
      <c r="H69" s="24" t="s">
        <v>221</v>
      </c>
      <c r="I69" s="42"/>
      <c r="J69" s="61">
        <v>0</v>
      </c>
      <c r="K69" s="83">
        <v>308200</v>
      </c>
      <c r="L69" s="83">
        <v>308200</v>
      </c>
      <c r="M69" s="43" t="s">
        <v>58</v>
      </c>
      <c r="N69" s="25">
        <v>8</v>
      </c>
      <c r="O69" s="43" t="s">
        <v>77</v>
      </c>
      <c r="P69" s="43" t="s">
        <v>96</v>
      </c>
      <c r="Q69" s="45" t="s">
        <v>221</v>
      </c>
      <c r="R69" s="61">
        <v>0</v>
      </c>
      <c r="S69" s="61">
        <v>0</v>
      </c>
      <c r="T69" s="61">
        <v>0</v>
      </c>
      <c r="U69" s="45" t="s">
        <v>221</v>
      </c>
      <c r="V69" s="63">
        <v>0</v>
      </c>
      <c r="W69" s="63">
        <v>0</v>
      </c>
      <c r="X69" s="61">
        <v>0</v>
      </c>
      <c r="Y69" s="63">
        <v>0</v>
      </c>
      <c r="Z69" s="63">
        <v>0</v>
      </c>
      <c r="AA69" s="63">
        <v>0</v>
      </c>
      <c r="AB69" s="63">
        <v>0</v>
      </c>
    </row>
    <row r="70" spans="1:28" s="22" customFormat="1" x14ac:dyDescent="0.2">
      <c r="A70" s="86">
        <v>65</v>
      </c>
      <c r="B70" s="87">
        <v>362844</v>
      </c>
      <c r="C70" s="87" t="s">
        <v>136</v>
      </c>
      <c r="D70" s="24" t="s">
        <v>221</v>
      </c>
      <c r="E70" s="24" t="s">
        <v>221</v>
      </c>
      <c r="F70" s="24" t="s">
        <v>221</v>
      </c>
      <c r="G70" s="24" t="s">
        <v>221</v>
      </c>
      <c r="H70" s="24" t="s">
        <v>221</v>
      </c>
      <c r="I70" s="42"/>
      <c r="J70" s="61">
        <v>0</v>
      </c>
      <c r="K70" s="83">
        <v>338800</v>
      </c>
      <c r="L70" s="83">
        <v>338800</v>
      </c>
      <c r="M70" s="43" t="s">
        <v>58</v>
      </c>
      <c r="N70" s="25">
        <v>8</v>
      </c>
      <c r="O70" s="43" t="s">
        <v>77</v>
      </c>
      <c r="P70" s="43" t="s">
        <v>96</v>
      </c>
      <c r="Q70" s="45" t="s">
        <v>221</v>
      </c>
      <c r="R70" s="61">
        <v>0</v>
      </c>
      <c r="S70" s="61">
        <v>0</v>
      </c>
      <c r="T70" s="61">
        <v>0</v>
      </c>
      <c r="U70" s="45" t="s">
        <v>221</v>
      </c>
      <c r="V70" s="63">
        <v>0</v>
      </c>
      <c r="W70" s="63">
        <v>0</v>
      </c>
      <c r="X70" s="61">
        <v>0</v>
      </c>
      <c r="Y70" s="63">
        <v>0</v>
      </c>
      <c r="Z70" s="63">
        <v>0</v>
      </c>
      <c r="AA70" s="63">
        <v>0</v>
      </c>
      <c r="AB70" s="63">
        <v>0</v>
      </c>
    </row>
    <row r="71" spans="1:28" s="22" customFormat="1" x14ac:dyDescent="0.2">
      <c r="A71" s="86">
        <v>66</v>
      </c>
      <c r="B71" s="87">
        <v>357111</v>
      </c>
      <c r="C71" s="107" t="s">
        <v>132</v>
      </c>
      <c r="D71" s="24" t="s">
        <v>221</v>
      </c>
      <c r="E71" s="24" t="s">
        <v>221</v>
      </c>
      <c r="F71" s="24" t="s">
        <v>221</v>
      </c>
      <c r="G71" s="24" t="s">
        <v>221</v>
      </c>
      <c r="H71" s="24" t="s">
        <v>221</v>
      </c>
      <c r="I71" s="42"/>
      <c r="J71" s="61">
        <v>0</v>
      </c>
      <c r="K71" s="83">
        <v>76200</v>
      </c>
      <c r="L71" s="83">
        <v>76200</v>
      </c>
      <c r="M71" s="43" t="s">
        <v>58</v>
      </c>
      <c r="N71" s="25">
        <v>8</v>
      </c>
      <c r="O71" s="43" t="s">
        <v>94</v>
      </c>
      <c r="P71" s="43" t="s">
        <v>96</v>
      </c>
      <c r="Q71" s="45" t="s">
        <v>221</v>
      </c>
      <c r="R71" s="61">
        <v>0</v>
      </c>
      <c r="S71" s="61">
        <v>0</v>
      </c>
      <c r="T71" s="61">
        <v>0</v>
      </c>
      <c r="U71" s="45" t="s">
        <v>221</v>
      </c>
      <c r="V71" s="63">
        <v>0</v>
      </c>
      <c r="W71" s="63">
        <v>0</v>
      </c>
      <c r="X71" s="61">
        <v>0</v>
      </c>
      <c r="Y71" s="63">
        <v>0</v>
      </c>
      <c r="Z71" s="63">
        <v>0</v>
      </c>
      <c r="AA71" s="63">
        <v>0</v>
      </c>
      <c r="AB71" s="63">
        <v>0</v>
      </c>
    </row>
    <row r="72" spans="1:28" s="22" customFormat="1" x14ac:dyDescent="0.2">
      <c r="A72" s="86">
        <v>67</v>
      </c>
      <c r="B72" s="87">
        <v>357262</v>
      </c>
      <c r="C72" s="107" t="s">
        <v>133</v>
      </c>
      <c r="D72" s="24" t="s">
        <v>221</v>
      </c>
      <c r="E72" s="24" t="s">
        <v>221</v>
      </c>
      <c r="F72" s="24" t="s">
        <v>221</v>
      </c>
      <c r="G72" s="24" t="s">
        <v>221</v>
      </c>
      <c r="H72" s="24" t="s">
        <v>221</v>
      </c>
      <c r="I72" s="42"/>
      <c r="J72" s="61">
        <v>0</v>
      </c>
      <c r="K72" s="83">
        <v>76200</v>
      </c>
      <c r="L72" s="83">
        <v>76200</v>
      </c>
      <c r="M72" s="43" t="s">
        <v>58</v>
      </c>
      <c r="N72" s="25">
        <v>8</v>
      </c>
      <c r="O72" s="43" t="s">
        <v>94</v>
      </c>
      <c r="P72" s="43" t="s">
        <v>96</v>
      </c>
      <c r="Q72" s="45" t="s">
        <v>221</v>
      </c>
      <c r="R72" s="61">
        <v>0</v>
      </c>
      <c r="S72" s="61">
        <v>0</v>
      </c>
      <c r="T72" s="61">
        <v>0</v>
      </c>
      <c r="U72" s="45" t="s">
        <v>221</v>
      </c>
      <c r="V72" s="63">
        <v>0</v>
      </c>
      <c r="W72" s="63">
        <v>0</v>
      </c>
      <c r="X72" s="61">
        <v>0</v>
      </c>
      <c r="Y72" s="63">
        <v>0</v>
      </c>
      <c r="Z72" s="63">
        <v>0</v>
      </c>
      <c r="AA72" s="63">
        <v>0</v>
      </c>
      <c r="AB72" s="63">
        <v>0</v>
      </c>
    </row>
    <row r="73" spans="1:28" s="22" customFormat="1" x14ac:dyDescent="0.2">
      <c r="A73" s="86">
        <v>68</v>
      </c>
      <c r="B73" s="87">
        <v>357291</v>
      </c>
      <c r="C73" s="107" t="s">
        <v>134</v>
      </c>
      <c r="D73" s="24" t="s">
        <v>221</v>
      </c>
      <c r="E73" s="24" t="s">
        <v>221</v>
      </c>
      <c r="F73" s="24" t="s">
        <v>221</v>
      </c>
      <c r="G73" s="24" t="s">
        <v>221</v>
      </c>
      <c r="H73" s="24" t="s">
        <v>221</v>
      </c>
      <c r="I73" s="42"/>
      <c r="J73" s="61">
        <v>0</v>
      </c>
      <c r="K73" s="83">
        <v>76200</v>
      </c>
      <c r="L73" s="83">
        <v>76200</v>
      </c>
      <c r="M73" s="43" t="s">
        <v>58</v>
      </c>
      <c r="N73" s="25">
        <v>8</v>
      </c>
      <c r="O73" s="43" t="s">
        <v>94</v>
      </c>
      <c r="P73" s="43" t="s">
        <v>96</v>
      </c>
      <c r="Q73" s="45" t="s">
        <v>221</v>
      </c>
      <c r="R73" s="61">
        <v>0</v>
      </c>
      <c r="S73" s="61">
        <v>0</v>
      </c>
      <c r="T73" s="61">
        <v>0</v>
      </c>
      <c r="U73" s="45" t="s">
        <v>221</v>
      </c>
      <c r="V73" s="63">
        <v>0</v>
      </c>
      <c r="W73" s="63">
        <v>0</v>
      </c>
      <c r="X73" s="61">
        <v>0</v>
      </c>
      <c r="Y73" s="63">
        <v>0</v>
      </c>
      <c r="Z73" s="63">
        <v>0</v>
      </c>
      <c r="AA73" s="63">
        <v>0</v>
      </c>
      <c r="AB73" s="63">
        <v>0</v>
      </c>
    </row>
    <row r="74" spans="1:28" s="22" customFormat="1" x14ac:dyDescent="0.2">
      <c r="A74" s="86">
        <v>69</v>
      </c>
      <c r="B74" s="87">
        <v>388475</v>
      </c>
      <c r="C74" s="87" t="s">
        <v>144</v>
      </c>
      <c r="D74" s="24" t="s">
        <v>221</v>
      </c>
      <c r="E74" s="24" t="s">
        <v>221</v>
      </c>
      <c r="F74" s="24" t="s">
        <v>221</v>
      </c>
      <c r="G74" s="24" t="s">
        <v>221</v>
      </c>
      <c r="H74" s="24" t="s">
        <v>221</v>
      </c>
      <c r="I74" s="42"/>
      <c r="J74" s="61">
        <v>0</v>
      </c>
      <c r="K74" s="83">
        <v>178088</v>
      </c>
      <c r="L74" s="83">
        <v>178088</v>
      </c>
      <c r="M74" s="43" t="s">
        <v>93</v>
      </c>
      <c r="N74" s="25">
        <v>8.1</v>
      </c>
      <c r="O74" s="43" t="s">
        <v>77</v>
      </c>
      <c r="P74" s="43" t="s">
        <v>96</v>
      </c>
      <c r="Q74" s="45" t="s">
        <v>221</v>
      </c>
      <c r="R74" s="61">
        <v>0</v>
      </c>
      <c r="S74" s="61">
        <v>0</v>
      </c>
      <c r="T74" s="61">
        <v>0</v>
      </c>
      <c r="U74" s="45" t="s">
        <v>221</v>
      </c>
      <c r="V74" s="63">
        <v>0</v>
      </c>
      <c r="W74" s="63">
        <v>0</v>
      </c>
      <c r="X74" s="61">
        <v>0</v>
      </c>
      <c r="Y74" s="63">
        <v>0</v>
      </c>
      <c r="Z74" s="63">
        <v>0</v>
      </c>
      <c r="AA74" s="63">
        <v>0</v>
      </c>
      <c r="AB74" s="63">
        <v>0</v>
      </c>
    </row>
    <row r="75" spans="1:28" s="22" customFormat="1" x14ac:dyDescent="0.2">
      <c r="A75" s="86">
        <v>70</v>
      </c>
      <c r="B75" s="87">
        <v>335561</v>
      </c>
      <c r="C75" s="87" t="s">
        <v>125</v>
      </c>
      <c r="D75" s="24" t="s">
        <v>221</v>
      </c>
      <c r="E75" s="24" t="s">
        <v>221</v>
      </c>
      <c r="F75" s="24" t="s">
        <v>221</v>
      </c>
      <c r="G75" s="24" t="s">
        <v>221</v>
      </c>
      <c r="H75" s="24" t="s">
        <v>221</v>
      </c>
      <c r="I75" s="42"/>
      <c r="J75" s="61">
        <v>0</v>
      </c>
      <c r="K75" s="83">
        <v>1106116</v>
      </c>
      <c r="L75" s="83">
        <v>512947</v>
      </c>
      <c r="M75" s="43" t="s">
        <v>93</v>
      </c>
      <c r="N75" s="25">
        <v>8.1</v>
      </c>
      <c r="O75" s="43" t="s">
        <v>94</v>
      </c>
      <c r="P75" s="43" t="s">
        <v>96</v>
      </c>
      <c r="Q75" s="45" t="s">
        <v>221</v>
      </c>
      <c r="R75" s="61">
        <v>0</v>
      </c>
      <c r="S75" s="61">
        <v>0</v>
      </c>
      <c r="T75" s="61">
        <v>0</v>
      </c>
      <c r="U75" s="45" t="s">
        <v>221</v>
      </c>
      <c r="V75" s="63">
        <v>0</v>
      </c>
      <c r="W75" s="63">
        <v>0</v>
      </c>
      <c r="X75" s="61">
        <v>0</v>
      </c>
      <c r="Y75" s="63">
        <v>0</v>
      </c>
      <c r="Z75" s="63">
        <v>0</v>
      </c>
      <c r="AA75" s="63">
        <v>0</v>
      </c>
      <c r="AB75" s="63">
        <v>0</v>
      </c>
    </row>
    <row r="76" spans="1:28" s="22" customFormat="1" x14ac:dyDescent="0.2">
      <c r="A76" s="86">
        <v>71</v>
      </c>
      <c r="B76" s="87">
        <v>338160</v>
      </c>
      <c r="C76" s="87" t="s">
        <v>126</v>
      </c>
      <c r="D76" s="24" t="s">
        <v>221</v>
      </c>
      <c r="E76" s="24" t="s">
        <v>221</v>
      </c>
      <c r="F76" s="24" t="s">
        <v>221</v>
      </c>
      <c r="G76" s="24" t="s">
        <v>221</v>
      </c>
      <c r="H76" s="24" t="s">
        <v>221</v>
      </c>
      <c r="I76" s="42"/>
      <c r="J76" s="61">
        <v>0</v>
      </c>
      <c r="K76" s="83">
        <v>133800</v>
      </c>
      <c r="L76" s="83">
        <v>133800</v>
      </c>
      <c r="M76" s="43" t="s">
        <v>93</v>
      </c>
      <c r="N76" s="25">
        <v>8.1</v>
      </c>
      <c r="O76" s="43" t="s">
        <v>94</v>
      </c>
      <c r="P76" s="43" t="s">
        <v>96</v>
      </c>
      <c r="Q76" s="45" t="s">
        <v>221</v>
      </c>
      <c r="R76" s="61">
        <v>0</v>
      </c>
      <c r="S76" s="61">
        <v>0</v>
      </c>
      <c r="T76" s="61">
        <v>0</v>
      </c>
      <c r="U76" s="45" t="s">
        <v>221</v>
      </c>
      <c r="V76" s="63">
        <v>0</v>
      </c>
      <c r="W76" s="63">
        <v>0</v>
      </c>
      <c r="X76" s="61">
        <v>0</v>
      </c>
      <c r="Y76" s="63">
        <v>0</v>
      </c>
      <c r="Z76" s="63">
        <v>0</v>
      </c>
      <c r="AA76" s="63">
        <v>0</v>
      </c>
      <c r="AB76" s="63">
        <v>0</v>
      </c>
    </row>
    <row r="77" spans="1:28" s="22" customFormat="1" x14ac:dyDescent="0.2">
      <c r="A77" s="86">
        <v>72</v>
      </c>
      <c r="B77" s="87">
        <v>338331</v>
      </c>
      <c r="C77" s="87" t="s">
        <v>127</v>
      </c>
      <c r="D77" s="24" t="s">
        <v>221</v>
      </c>
      <c r="E77" s="24" t="s">
        <v>221</v>
      </c>
      <c r="F77" s="24" t="s">
        <v>221</v>
      </c>
      <c r="G77" s="24" t="s">
        <v>221</v>
      </c>
      <c r="H77" s="24" t="s">
        <v>221</v>
      </c>
      <c r="I77" s="42"/>
      <c r="J77" s="61">
        <v>0</v>
      </c>
      <c r="K77" s="83">
        <v>173152</v>
      </c>
      <c r="L77" s="83">
        <v>173152</v>
      </c>
      <c r="M77" s="43" t="s">
        <v>93</v>
      </c>
      <c r="N77" s="25">
        <v>8.1</v>
      </c>
      <c r="O77" s="43" t="s">
        <v>94</v>
      </c>
      <c r="P77" s="43" t="s">
        <v>96</v>
      </c>
      <c r="Q77" s="45" t="s">
        <v>221</v>
      </c>
      <c r="R77" s="61">
        <v>0</v>
      </c>
      <c r="S77" s="61">
        <v>0</v>
      </c>
      <c r="T77" s="61">
        <v>0</v>
      </c>
      <c r="U77" s="45" t="s">
        <v>221</v>
      </c>
      <c r="V77" s="63">
        <v>0</v>
      </c>
      <c r="W77" s="63">
        <v>0</v>
      </c>
      <c r="X77" s="61">
        <v>0</v>
      </c>
      <c r="Y77" s="63">
        <v>0</v>
      </c>
      <c r="Z77" s="63">
        <v>0</v>
      </c>
      <c r="AA77" s="63">
        <v>0</v>
      </c>
      <c r="AB77" s="63">
        <v>0</v>
      </c>
    </row>
    <row r="78" spans="1:28" s="22" customFormat="1" x14ac:dyDescent="0.2">
      <c r="A78" s="86">
        <v>73</v>
      </c>
      <c r="B78" s="87">
        <v>338978</v>
      </c>
      <c r="C78" s="87" t="s">
        <v>128</v>
      </c>
      <c r="D78" s="24" t="s">
        <v>221</v>
      </c>
      <c r="E78" s="24" t="s">
        <v>221</v>
      </c>
      <c r="F78" s="24" t="s">
        <v>221</v>
      </c>
      <c r="G78" s="24" t="s">
        <v>221</v>
      </c>
      <c r="H78" s="24" t="s">
        <v>221</v>
      </c>
      <c r="I78" s="42"/>
      <c r="J78" s="61">
        <v>0</v>
      </c>
      <c r="K78" s="83">
        <v>99700</v>
      </c>
      <c r="L78" s="83">
        <v>99700</v>
      </c>
      <c r="M78" s="43" t="s">
        <v>93</v>
      </c>
      <c r="N78" s="25">
        <v>8.1</v>
      </c>
      <c r="O78" s="43" t="s">
        <v>94</v>
      </c>
      <c r="P78" s="43" t="s">
        <v>96</v>
      </c>
      <c r="Q78" s="45" t="s">
        <v>221</v>
      </c>
      <c r="R78" s="61">
        <v>0</v>
      </c>
      <c r="S78" s="61">
        <v>0</v>
      </c>
      <c r="T78" s="61">
        <v>0</v>
      </c>
      <c r="U78" s="45" t="s">
        <v>221</v>
      </c>
      <c r="V78" s="63">
        <v>0</v>
      </c>
      <c r="W78" s="63">
        <v>0</v>
      </c>
      <c r="X78" s="61">
        <v>0</v>
      </c>
      <c r="Y78" s="63">
        <v>0</v>
      </c>
      <c r="Z78" s="63">
        <v>0</v>
      </c>
      <c r="AA78" s="63">
        <v>0</v>
      </c>
      <c r="AB78" s="63">
        <v>0</v>
      </c>
    </row>
    <row r="79" spans="1:28" s="22" customFormat="1" x14ac:dyDescent="0.2">
      <c r="A79" s="86">
        <v>74</v>
      </c>
      <c r="B79" s="87">
        <v>365635</v>
      </c>
      <c r="C79" s="87" t="s">
        <v>137</v>
      </c>
      <c r="D79" s="24" t="s">
        <v>221</v>
      </c>
      <c r="E79" s="24" t="s">
        <v>221</v>
      </c>
      <c r="F79" s="24" t="s">
        <v>221</v>
      </c>
      <c r="G79" s="24" t="s">
        <v>221</v>
      </c>
      <c r="H79" s="24" t="s">
        <v>221</v>
      </c>
      <c r="I79" s="42"/>
      <c r="J79" s="61">
        <v>0</v>
      </c>
      <c r="K79" s="83">
        <v>532930</v>
      </c>
      <c r="L79" s="83">
        <v>532930</v>
      </c>
      <c r="M79" s="43" t="s">
        <v>93</v>
      </c>
      <c r="N79" s="25">
        <v>8.1</v>
      </c>
      <c r="O79" s="43" t="s">
        <v>94</v>
      </c>
      <c r="P79" s="43" t="s">
        <v>96</v>
      </c>
      <c r="Q79" s="45" t="s">
        <v>221</v>
      </c>
      <c r="R79" s="61">
        <v>0</v>
      </c>
      <c r="S79" s="61">
        <v>0</v>
      </c>
      <c r="T79" s="61">
        <v>0</v>
      </c>
      <c r="U79" s="45" t="s">
        <v>221</v>
      </c>
      <c r="V79" s="63">
        <v>0</v>
      </c>
      <c r="W79" s="63">
        <v>0</v>
      </c>
      <c r="X79" s="61">
        <v>0</v>
      </c>
      <c r="Y79" s="63">
        <v>0</v>
      </c>
      <c r="Z79" s="63">
        <v>0</v>
      </c>
      <c r="AA79" s="63">
        <v>0</v>
      </c>
      <c r="AB79" s="63">
        <v>0</v>
      </c>
    </row>
    <row r="80" spans="1:28" x14ac:dyDescent="0.2">
      <c r="A80" s="71" t="s">
        <v>44</v>
      </c>
      <c r="B80" s="71" t="s">
        <v>44</v>
      </c>
      <c r="C80" s="71" t="s">
        <v>44</v>
      </c>
      <c r="D80" s="71" t="s">
        <v>44</v>
      </c>
      <c r="E80" s="71" t="s">
        <v>44</v>
      </c>
      <c r="F80" s="71" t="s">
        <v>44</v>
      </c>
      <c r="G80" s="79" t="s">
        <v>44</v>
      </c>
      <c r="H80" s="71" t="s">
        <v>44</v>
      </c>
      <c r="I80" s="71" t="s">
        <v>44</v>
      </c>
      <c r="J80" s="72">
        <f>SUM(J6:J79)</f>
        <v>8157291</v>
      </c>
      <c r="K80" s="84" t="s">
        <v>44</v>
      </c>
      <c r="L80" s="84" t="s">
        <v>44</v>
      </c>
      <c r="M80" s="71" t="s">
        <v>44</v>
      </c>
      <c r="N80" s="71"/>
      <c r="O80" s="71" t="s">
        <v>44</v>
      </c>
      <c r="P80" s="71" t="s">
        <v>44</v>
      </c>
      <c r="Q80" s="71" t="s">
        <v>44</v>
      </c>
      <c r="R80" s="72">
        <f>SUM(R6:R79)</f>
        <v>5390988</v>
      </c>
      <c r="S80" s="72">
        <f>SUM(S6:S79)</f>
        <v>0</v>
      </c>
      <c r="T80" s="72">
        <f>SUM(T6:T79)</f>
        <v>0</v>
      </c>
      <c r="U80" s="71" t="s">
        <v>44</v>
      </c>
      <c r="V80" s="72">
        <f>SUM(V6:V79)</f>
        <v>1900525</v>
      </c>
      <c r="W80" s="72">
        <f>SUM(W6:W79)</f>
        <v>0</v>
      </c>
      <c r="X80" s="72">
        <f>SUM(X6:X79)</f>
        <v>521741</v>
      </c>
      <c r="Y80" s="72">
        <f>SUM(Y6:Y79)</f>
        <v>344037</v>
      </c>
      <c r="Z80" s="72">
        <f>SUM(Z6:Z79)</f>
        <v>0</v>
      </c>
      <c r="AA80" s="72">
        <f>SUM(AA6:AA79)</f>
        <v>0</v>
      </c>
      <c r="AB80" s="72">
        <f>SUM(AB6:AB79)</f>
        <v>2244562</v>
      </c>
    </row>
  </sheetData>
  <autoFilter ref="A5:AB80" xr:uid="{00000000-0009-0000-0000-000001000000}">
    <sortState xmlns:xlrd2="http://schemas.microsoft.com/office/spreadsheetml/2017/richdata2" ref="A7:AB80">
      <sortCondition ref="N5:N80"/>
    </sortState>
  </autoFilter>
  <mergeCells count="15">
    <mergeCell ref="A1:AB1"/>
    <mergeCell ref="A2:AB2"/>
    <mergeCell ref="A3:AB3"/>
    <mergeCell ref="A4:A5"/>
    <mergeCell ref="P4:P5"/>
    <mergeCell ref="Q4:U4"/>
    <mergeCell ref="D4:D5"/>
    <mergeCell ref="B4:B5"/>
    <mergeCell ref="C4:C5"/>
    <mergeCell ref="M4:M5"/>
    <mergeCell ref="O4:O5"/>
    <mergeCell ref="N4:N5"/>
    <mergeCell ref="E4:E5"/>
    <mergeCell ref="F4:F5"/>
    <mergeCell ref="G4:G5"/>
  </mergeCells>
  <pageMargins left="0.21" right="0.19" top="0.19" bottom="1" header="0.18" footer="0"/>
  <pageSetup orientation="landscape"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5"/>
  <sheetViews>
    <sheetView topLeftCell="F1" zoomScale="85" zoomScaleNormal="85" workbookViewId="0">
      <pane ySplit="1" topLeftCell="A65" activePane="bottomLeft" state="frozen"/>
      <selection activeCell="F9" sqref="F9"/>
      <selection pane="bottomLeft" activeCell="F76" sqref="A76:XFD1020"/>
    </sheetView>
  </sheetViews>
  <sheetFormatPr baseColWidth="10" defaultRowHeight="12.75" x14ac:dyDescent="0.2"/>
  <cols>
    <col min="1" max="1" width="5.7109375" customWidth="1"/>
    <col min="2" max="7" width="18.5703125" style="5" customWidth="1"/>
    <col min="8" max="9" width="12.5703125" style="7" customWidth="1"/>
    <col min="10" max="10" width="13.28515625" style="1" bestFit="1" customWidth="1"/>
    <col min="11" max="12" width="12.7109375" style="1" customWidth="1"/>
    <col min="13" max="13" width="24.5703125" style="6" customWidth="1"/>
    <col min="14" max="15" width="7" style="4" customWidth="1"/>
    <col min="16" max="16" width="8.5703125" style="4" customWidth="1"/>
    <col min="17" max="17" width="7.85546875" style="4" customWidth="1"/>
    <col min="18" max="18" width="26.140625" style="2" customWidth="1"/>
    <col min="19" max="19" width="12.28515625" style="35" customWidth="1"/>
    <col min="20" max="20" width="11.28515625" style="3" customWidth="1"/>
    <col min="21" max="21" width="9.28515625" style="3" customWidth="1"/>
    <col min="22" max="22" width="20.85546875" style="3" customWidth="1"/>
    <col min="23" max="23" width="13.140625" style="37" customWidth="1"/>
    <col min="24" max="24" width="12.140625" style="38" customWidth="1"/>
    <col min="25" max="25" width="10.42578125" style="38" customWidth="1"/>
    <col min="26" max="26" width="11.5703125" style="38" customWidth="1"/>
    <col min="27" max="27" width="10.85546875" style="38" customWidth="1"/>
    <col min="28" max="28" width="11" style="38" bestFit="1" customWidth="1"/>
    <col min="29" max="30" width="13.28515625" style="9" customWidth="1"/>
    <col min="31" max="31" width="11" style="8" customWidth="1"/>
    <col min="32" max="32" width="11.140625" customWidth="1"/>
  </cols>
  <sheetData>
    <row r="1" spans="1:31" ht="45" x14ac:dyDescent="0.2">
      <c r="A1" s="21" t="s">
        <v>8</v>
      </c>
      <c r="B1" s="21" t="s">
        <v>56</v>
      </c>
      <c r="C1" s="21" t="s">
        <v>22</v>
      </c>
      <c r="D1" s="62" t="s">
        <v>66</v>
      </c>
      <c r="E1" s="62" t="s">
        <v>63</v>
      </c>
      <c r="F1" s="62" t="s">
        <v>64</v>
      </c>
      <c r="G1" s="62" t="s">
        <v>67</v>
      </c>
      <c r="H1" s="26" t="s">
        <v>13</v>
      </c>
      <c r="I1" s="26" t="s">
        <v>19</v>
      </c>
      <c r="J1" s="27" t="s">
        <v>15</v>
      </c>
      <c r="K1" s="28" t="s">
        <v>17</v>
      </c>
      <c r="L1" s="28" t="s">
        <v>72</v>
      </c>
      <c r="M1" s="29" t="s">
        <v>3</v>
      </c>
      <c r="N1" s="10" t="s">
        <v>14</v>
      </c>
      <c r="O1" s="30" t="s">
        <v>54</v>
      </c>
      <c r="P1" s="10" t="s">
        <v>42</v>
      </c>
      <c r="Q1" s="10" t="s">
        <v>21</v>
      </c>
      <c r="R1" s="31" t="s">
        <v>12</v>
      </c>
      <c r="S1" s="34" t="s">
        <v>6</v>
      </c>
      <c r="T1" s="32" t="s">
        <v>7</v>
      </c>
      <c r="U1" s="32" t="s">
        <v>9</v>
      </c>
      <c r="V1" s="33" t="s">
        <v>10</v>
      </c>
      <c r="W1" s="36" t="s">
        <v>48</v>
      </c>
      <c r="X1" s="34" t="s">
        <v>46</v>
      </c>
      <c r="Y1" s="34" t="s">
        <v>4</v>
      </c>
      <c r="Z1" s="34" t="s">
        <v>47</v>
      </c>
      <c r="AA1" s="34" t="s">
        <v>49</v>
      </c>
      <c r="AB1" s="39" t="s">
        <v>45</v>
      </c>
      <c r="AC1"/>
      <c r="AD1"/>
      <c r="AE1"/>
    </row>
    <row r="2" spans="1:31" ht="12.95" customHeight="1" x14ac:dyDescent="0.2">
      <c r="A2" s="46">
        <f>Formato!A6</f>
        <v>1</v>
      </c>
      <c r="B2" s="46">
        <f>Formato!B6</f>
        <v>816875</v>
      </c>
      <c r="C2" s="46">
        <f>Formato!C6</f>
        <v>816875</v>
      </c>
      <c r="D2" s="46">
        <f>Formato!D6</f>
        <v>7771</v>
      </c>
      <c r="E2" s="46" t="str">
        <f>Formato!E6</f>
        <v>TRUJILLO VEGA  LUISA FERNANDA</v>
      </c>
      <c r="F2" s="46" t="str">
        <f>Formato!F6</f>
        <v>TI 1039687475</v>
      </c>
      <c r="G2" s="46">
        <f>Formato!G6</f>
        <v>994000000929</v>
      </c>
      <c r="H2" s="47">
        <f>Formato!H6</f>
        <v>43202</v>
      </c>
      <c r="I2" s="47">
        <f>Formato!I6</f>
        <v>43172</v>
      </c>
      <c r="J2" s="46">
        <f>Formato!J6</f>
        <v>95300</v>
      </c>
      <c r="K2" s="46">
        <f>Formato!K6</f>
        <v>95300</v>
      </c>
      <c r="L2" s="46">
        <f>Formato!L6</f>
        <v>95300</v>
      </c>
      <c r="M2" s="46" t="str">
        <f>Formato!M6</f>
        <v>Registrado por Migración APE //  Codigo Objeción = OB35 - Descripción Obejción = GLOSAS ACEPTADAS||</v>
      </c>
      <c r="N2" s="46">
        <f>Formato!N6</f>
        <v>1</v>
      </c>
      <c r="O2" s="46" t="str">
        <f>+VLOOKUP($N2,Hoja1!$C$2:$E$21,2,0)</f>
        <v>Reclamación tramitada en su totalidad</v>
      </c>
      <c r="P2" s="48" t="str">
        <f>Formato!O6</f>
        <v>Radicada para Pago.</v>
      </c>
      <c r="Q2" s="48" t="str">
        <f>Formato!P6</f>
        <v>MED</v>
      </c>
      <c r="R2" s="49" t="str">
        <f>Formato!Q6</f>
        <v xml:space="preserve">24/05/2018  </v>
      </c>
      <c r="S2" s="50">
        <f>Formato!R6</f>
        <v>90535</v>
      </c>
      <c r="T2" s="48">
        <f>Formato!S6</f>
        <v>0</v>
      </c>
      <c r="U2" s="48">
        <f>Formato!T6</f>
        <v>0</v>
      </c>
      <c r="V2" s="48">
        <f>Formato!U6</f>
        <v>800273952</v>
      </c>
      <c r="W2" s="50">
        <f>Formato!V6</f>
        <v>0</v>
      </c>
      <c r="X2" s="50">
        <f>Formato!W6</f>
        <v>0</v>
      </c>
      <c r="Y2" s="50">
        <f>Formato!X6</f>
        <v>4765</v>
      </c>
      <c r="Z2" s="50">
        <f>Formato!Y6</f>
        <v>0</v>
      </c>
      <c r="AA2" s="50">
        <f>Formato!Z6</f>
        <v>0</v>
      </c>
      <c r="AB2" s="51">
        <f>J2-S2-Y2-AA2-T2-U2</f>
        <v>0</v>
      </c>
    </row>
    <row r="3" spans="1:31" ht="22.5" x14ac:dyDescent="0.2">
      <c r="A3" s="46">
        <f>Formato!A7</f>
        <v>2</v>
      </c>
      <c r="B3" s="46">
        <f>Formato!B7</f>
        <v>820858</v>
      </c>
      <c r="C3" s="46">
        <f>Formato!C7</f>
        <v>820858</v>
      </c>
      <c r="D3" s="46">
        <f>Formato!D7</f>
        <v>7807</v>
      </c>
      <c r="E3" s="46" t="str">
        <f>Formato!E7</f>
        <v>GONZALEZ ARTEAGA  ANGIE CAROLINA</v>
      </c>
      <c r="F3" s="46" t="str">
        <f>Formato!F7</f>
        <v>TI 1112045075</v>
      </c>
      <c r="G3" s="46">
        <f>Formato!G7</f>
        <v>994000000929</v>
      </c>
      <c r="H3" s="47">
        <f>Formato!H7</f>
        <v>43229</v>
      </c>
      <c r="I3" s="47">
        <f>Formato!I7</f>
        <v>43202</v>
      </c>
      <c r="J3" s="46">
        <f>Formato!J7</f>
        <v>95300</v>
      </c>
      <c r="K3" s="46">
        <f>Formato!K7</f>
        <v>95300</v>
      </c>
      <c r="L3" s="46">
        <f>Formato!L7</f>
        <v>4765</v>
      </c>
      <c r="M3" s="46" t="str">
        <f>Formato!M7</f>
        <v>Registrado por Migración APE //  Codigo Objeción = OB35 - Descripción Obejción = GLOSAS ACEPTADAS||</v>
      </c>
      <c r="N3" s="46">
        <f>Formato!N7</f>
        <v>1</v>
      </c>
      <c r="O3" s="46" t="str">
        <f>+VLOOKUP($N3,Hoja1!$C$2:$E$21,2,0)</f>
        <v>Reclamación tramitada en su totalidad</v>
      </c>
      <c r="P3" s="48" t="str">
        <f>Formato!O7</f>
        <v>Radicada para Pago.</v>
      </c>
      <c r="Q3" s="48" t="str">
        <f>Formato!P7</f>
        <v>MED</v>
      </c>
      <c r="R3" s="49" t="str">
        <f>Formato!Q7</f>
        <v xml:space="preserve">29/05/2018  </v>
      </c>
      <c r="S3" s="50">
        <f>Formato!R7</f>
        <v>90535</v>
      </c>
      <c r="T3" s="48">
        <f>Formato!S7</f>
        <v>0</v>
      </c>
      <c r="U3" s="48">
        <f>Formato!T7</f>
        <v>0</v>
      </c>
      <c r="V3" s="48">
        <f>Formato!U7</f>
        <v>800275561</v>
      </c>
      <c r="W3" s="50">
        <f>Formato!V7</f>
        <v>0</v>
      </c>
      <c r="X3" s="50">
        <f>Formato!W7</f>
        <v>0</v>
      </c>
      <c r="Y3" s="50">
        <f>Formato!X7</f>
        <v>4765</v>
      </c>
      <c r="Z3" s="50">
        <f>Formato!Y7</f>
        <v>0</v>
      </c>
      <c r="AA3" s="50">
        <f>Formato!Z7</f>
        <v>0</v>
      </c>
      <c r="AB3" s="51">
        <f t="shared" ref="AB3:AB66" si="0">J3-S3-Y3-AA3-T3-U3</f>
        <v>0</v>
      </c>
    </row>
    <row r="4" spans="1:31" ht="22.5" x14ac:dyDescent="0.2">
      <c r="A4" s="46">
        <f>Formato!A8</f>
        <v>3</v>
      </c>
      <c r="B4" s="46">
        <f>Formato!B8</f>
        <v>823711</v>
      </c>
      <c r="C4" s="46">
        <f>Formato!C8</f>
        <v>823711</v>
      </c>
      <c r="D4" s="46">
        <f>Formato!D8</f>
        <v>31031</v>
      </c>
      <c r="E4" s="46" t="str">
        <f>Formato!E8</f>
        <v>RODRIGUEZ LOPEZ  MIGUEL ANGEL</v>
      </c>
      <c r="F4" s="46" t="str">
        <f>Formato!F8</f>
        <v>RC 1232796105</v>
      </c>
      <c r="G4" s="46">
        <f>Formato!G8</f>
        <v>994000000381</v>
      </c>
      <c r="H4" s="47">
        <f>Formato!H8</f>
        <v>43229</v>
      </c>
      <c r="I4" s="47">
        <f>Formato!I8</f>
        <v>43214</v>
      </c>
      <c r="J4" s="46">
        <f>Formato!J8</f>
        <v>76832</v>
      </c>
      <c r="K4" s="46">
        <f>Formato!K8</f>
        <v>76832</v>
      </c>
      <c r="L4" s="46">
        <f>Formato!L8</f>
        <v>4275</v>
      </c>
      <c r="M4" s="46" t="str">
        <f>Formato!M8</f>
        <v>Registrado por Migración APE // Tipo Glosa = SUBSANABLE// Codigo Objecion Medica Migración = 7702 - Descripción Objecion Medica Migración = IPS acepta glosa parcialmente// Codigo Objeción = N/A - Descripción Obejción = N/A||Registrado por Migración APE // Tipo Glosa = SUBSANABLE// Codigo Objecion Medica Migración = 7702 - Descripción Objecion Medica Migración = IPS acepta glosa parcialmente// Codigo Objeción = N/A - Descripción Obejción = N/A||</v>
      </c>
      <c r="N4" s="46">
        <f>Formato!N8</f>
        <v>1</v>
      </c>
      <c r="O4" s="46" t="str">
        <f>+VLOOKUP($N4,Hoja1!$C$2:$E$21,2,0)</f>
        <v>Reclamación tramitada en su totalidad</v>
      </c>
      <c r="P4" s="48" t="str">
        <f>Formato!O8</f>
        <v>Radicada para Pago.</v>
      </c>
      <c r="Q4" s="48" t="str">
        <f>Formato!P8</f>
        <v>MED</v>
      </c>
      <c r="R4" s="49" t="str">
        <f>Formato!Q8</f>
        <v xml:space="preserve">29/05/2018  </v>
      </c>
      <c r="S4" s="50">
        <f>Formato!R8</f>
        <v>71397</v>
      </c>
      <c r="T4" s="48">
        <f>Formato!S8</f>
        <v>0</v>
      </c>
      <c r="U4" s="48">
        <f>Formato!T8</f>
        <v>0</v>
      </c>
      <c r="V4" s="48">
        <f>Formato!U8</f>
        <v>800275561</v>
      </c>
      <c r="W4" s="50">
        <f>Formato!V8</f>
        <v>0</v>
      </c>
      <c r="X4" s="50">
        <f>Formato!W8</f>
        <v>0</v>
      </c>
      <c r="Y4" s="50">
        <f>Formato!X8</f>
        <v>5435</v>
      </c>
      <c r="Z4" s="50">
        <f>Formato!Y8</f>
        <v>0</v>
      </c>
      <c r="AA4" s="50">
        <f>Formato!Z8</f>
        <v>0</v>
      </c>
      <c r="AB4" s="51">
        <f t="shared" si="0"/>
        <v>0</v>
      </c>
    </row>
    <row r="5" spans="1:31" ht="33.75" x14ac:dyDescent="0.2">
      <c r="A5" s="46">
        <f>Formato!A9</f>
        <v>4</v>
      </c>
      <c r="B5" s="46">
        <f>Formato!B9</f>
        <v>828136</v>
      </c>
      <c r="C5" s="46">
        <f>Formato!C9</f>
        <v>828136</v>
      </c>
      <c r="D5" s="46">
        <f>Formato!D9</f>
        <v>25327</v>
      </c>
      <c r="E5" s="46" t="str">
        <f>Formato!E9</f>
        <v>MARIN CASTAÑEDA  HEYLEN CECILIA</v>
      </c>
      <c r="F5" s="46" t="str">
        <f>Formato!F9</f>
        <v>CC 1113534351</v>
      </c>
      <c r="G5" s="46">
        <f>Formato!G9</f>
        <v>994000003507</v>
      </c>
      <c r="H5" s="47">
        <f>Formato!H9</f>
        <v>43257</v>
      </c>
      <c r="I5" s="47">
        <f>Formato!I9</f>
        <v>43230</v>
      </c>
      <c r="J5" s="46">
        <f>Formato!J9</f>
        <v>95300</v>
      </c>
      <c r="K5" s="46">
        <f>Formato!K9</f>
        <v>95300</v>
      </c>
      <c r="L5" s="46">
        <f>Formato!L9</f>
        <v>4765</v>
      </c>
      <c r="M5" s="46" t="str">
        <f>Formato!M9</f>
        <v>Registrado por Migración APE // Observaciones_de_la_cuenta =  ok||</v>
      </c>
      <c r="N5" s="46">
        <f>Formato!N9</f>
        <v>1</v>
      </c>
      <c r="O5" s="46" t="str">
        <f>+VLOOKUP($N5,Hoja1!$C$2:$E$21,2,0)</f>
        <v>Reclamación tramitada en su totalidad</v>
      </c>
      <c r="P5" s="48" t="str">
        <f>Formato!O9</f>
        <v>Pagada en su Totalidad.</v>
      </c>
      <c r="Q5" s="48" t="str">
        <f>Formato!P9</f>
        <v>MED</v>
      </c>
      <c r="R5" s="49" t="str">
        <f>Formato!Q9</f>
        <v xml:space="preserve">09/06/2023  20/06/2018  </v>
      </c>
      <c r="S5" s="50">
        <f>Formato!R9</f>
        <v>95300</v>
      </c>
      <c r="T5" s="48">
        <f>Formato!S9</f>
        <v>0</v>
      </c>
      <c r="U5" s="48">
        <f>Formato!T9</f>
        <v>0</v>
      </c>
      <c r="V5" s="48" t="str">
        <f>Formato!U9</f>
        <v xml:space="preserve">800277594  Nro. OP 800527277   </v>
      </c>
      <c r="W5" s="50">
        <f>Formato!V9</f>
        <v>0</v>
      </c>
      <c r="X5" s="50">
        <f>Formato!W9</f>
        <v>0</v>
      </c>
      <c r="Y5" s="50">
        <f>Formato!X9</f>
        <v>0</v>
      </c>
      <c r="Z5" s="50">
        <f>Formato!Y9</f>
        <v>0</v>
      </c>
      <c r="AA5" s="50">
        <f>Formato!Z9</f>
        <v>0</v>
      </c>
      <c r="AB5" s="51">
        <f t="shared" si="0"/>
        <v>0</v>
      </c>
    </row>
    <row r="6" spans="1:31" ht="33.75" x14ac:dyDescent="0.2">
      <c r="A6" s="46">
        <f>Formato!A10</f>
        <v>5</v>
      </c>
      <c r="B6" s="46">
        <f>Formato!B10</f>
        <v>829542</v>
      </c>
      <c r="C6" s="46">
        <f>Formato!C10</f>
        <v>829542</v>
      </c>
      <c r="D6" s="46">
        <f>Formato!D10</f>
        <v>7862</v>
      </c>
      <c r="E6" s="46" t="str">
        <f>Formato!E10</f>
        <v>NUÑEZ SENDOYA  JUAN JOSE</v>
      </c>
      <c r="F6" s="46" t="str">
        <f>Formato!F10</f>
        <v>RC 1113528075</v>
      </c>
      <c r="G6" s="46">
        <f>Formato!G10</f>
        <v>994000000929</v>
      </c>
      <c r="H6" s="47">
        <f>Formato!H10</f>
        <v>43257</v>
      </c>
      <c r="I6" s="47">
        <f>Formato!I10</f>
        <v>43223</v>
      </c>
      <c r="J6" s="46">
        <f>Formato!J10</f>
        <v>108100</v>
      </c>
      <c r="K6" s="46">
        <f>Formato!K10</f>
        <v>108100</v>
      </c>
      <c r="L6" s="46">
        <f>Formato!L10</f>
        <v>4930</v>
      </c>
      <c r="M6" s="46" t="str">
        <f>Formato!M10</f>
        <v>Registrado por Migración APE // Observaciones_de_la_cuenta =  ok||</v>
      </c>
      <c r="N6" s="46">
        <f>Formato!N10</f>
        <v>1</v>
      </c>
      <c r="O6" s="46" t="str">
        <f>+VLOOKUP($N6,Hoja1!$C$2:$E$21,2,0)</f>
        <v>Reclamación tramitada en su totalidad</v>
      </c>
      <c r="P6" s="48" t="str">
        <f>Formato!O10</f>
        <v>Pagada en su Totalidad.</v>
      </c>
      <c r="Q6" s="48" t="str">
        <f>Formato!P10</f>
        <v>MED</v>
      </c>
      <c r="R6" s="49" t="str">
        <f>Formato!Q10</f>
        <v xml:space="preserve">09/06/2023  20/06/2018  </v>
      </c>
      <c r="S6" s="50">
        <f>Formato!R10</f>
        <v>108100</v>
      </c>
      <c r="T6" s="48">
        <f>Formato!S10</f>
        <v>0</v>
      </c>
      <c r="U6" s="48">
        <f>Formato!T10</f>
        <v>0</v>
      </c>
      <c r="V6" s="48" t="str">
        <f>Formato!U10</f>
        <v xml:space="preserve">800277594  Nro. OP 800527277   </v>
      </c>
      <c r="W6" s="50">
        <f>Formato!V10</f>
        <v>0</v>
      </c>
      <c r="X6" s="50">
        <f>Formato!W10</f>
        <v>0</v>
      </c>
      <c r="Y6" s="50">
        <f>Formato!X10</f>
        <v>0</v>
      </c>
      <c r="Z6" s="50">
        <f>Formato!Y10</f>
        <v>0</v>
      </c>
      <c r="AA6" s="50">
        <f>Formato!Z10</f>
        <v>0</v>
      </c>
      <c r="AB6" s="51">
        <f t="shared" si="0"/>
        <v>0</v>
      </c>
    </row>
    <row r="7" spans="1:31" ht="33.75" x14ac:dyDescent="0.2">
      <c r="A7" s="46">
        <f>Formato!A11</f>
        <v>6</v>
      </c>
      <c r="B7" s="46">
        <f>Formato!B11</f>
        <v>832208</v>
      </c>
      <c r="C7" s="46">
        <f>Formato!C11</f>
        <v>832208</v>
      </c>
      <c r="D7" s="46">
        <f>Formato!D11</f>
        <v>7861</v>
      </c>
      <c r="E7" s="46" t="str">
        <f>Formato!E11</f>
        <v>CIFUENTES LEON  JUAN JOSE</v>
      </c>
      <c r="F7" s="46" t="str">
        <f>Formato!F11</f>
        <v>TI 1107855133</v>
      </c>
      <c r="G7" s="46">
        <f>Formato!G11</f>
        <v>994000000929</v>
      </c>
      <c r="H7" s="47">
        <f>Formato!H11</f>
        <v>43257</v>
      </c>
      <c r="I7" s="47">
        <f>Formato!I11</f>
        <v>43248</v>
      </c>
      <c r="J7" s="46">
        <f>Formato!J11</f>
        <v>149700</v>
      </c>
      <c r="K7" s="46">
        <f>Formato!K11</f>
        <v>149700</v>
      </c>
      <c r="L7" s="46">
        <f>Formato!L11</f>
        <v>47290</v>
      </c>
      <c r="M7" s="46" t="str">
        <f>Formato!M11</f>
        <v>Registrado por Migración APE // Observaciones_de_la_cuenta =  segun la ve5rificacion de soportes se informa. 1. codigo 1239145 excede el cobro segun el avlor d e la tarifa  2. se procede pago de codigos 1236203 y 12306204 3 no procede pago codigo 1236102 ya que la consulta hace parte integral de la uregencia( la cual se esta pagando con el codigo 1239145)  y finaliza en procedimiento ||</v>
      </c>
      <c r="N7" s="46">
        <f>Formato!N11</f>
        <v>1</v>
      </c>
      <c r="O7" s="46" t="str">
        <f>+VLOOKUP($N7,Hoja1!$C$2:$E$21,2,0)</f>
        <v>Reclamación tramitada en su totalidad</v>
      </c>
      <c r="P7" s="48" t="str">
        <f>Formato!O11</f>
        <v>Pagada en su Totalidad.</v>
      </c>
      <c r="Q7" s="48" t="str">
        <f>Formato!P11</f>
        <v>MED</v>
      </c>
      <c r="R7" s="49" t="str">
        <f>Formato!Q11</f>
        <v xml:space="preserve">09/06/2023  26/06/2018  </v>
      </c>
      <c r="S7" s="50">
        <f>Formato!R11</f>
        <v>149700</v>
      </c>
      <c r="T7" s="48">
        <f>Formato!S11</f>
        <v>0</v>
      </c>
      <c r="U7" s="48">
        <f>Formato!T11</f>
        <v>0</v>
      </c>
      <c r="V7" s="48" t="str">
        <f>Formato!U11</f>
        <v xml:space="preserve">800278257  Nro. OP 800527277   </v>
      </c>
      <c r="W7" s="50">
        <f>Formato!V11</f>
        <v>0</v>
      </c>
      <c r="X7" s="50">
        <f>Formato!W11</f>
        <v>0</v>
      </c>
      <c r="Y7" s="50">
        <f>Formato!X11</f>
        <v>0</v>
      </c>
      <c r="Z7" s="50">
        <f>Formato!Y11</f>
        <v>0</v>
      </c>
      <c r="AA7" s="50">
        <f>Formato!Z11</f>
        <v>0</v>
      </c>
      <c r="AB7" s="51">
        <f t="shared" si="0"/>
        <v>0</v>
      </c>
    </row>
    <row r="8" spans="1:31" ht="22.5" x14ac:dyDescent="0.2">
      <c r="A8" s="46">
        <f>Formato!A12</f>
        <v>7</v>
      </c>
      <c r="B8" s="46">
        <f>Formato!B12</f>
        <v>846211</v>
      </c>
      <c r="C8" s="46">
        <f>Formato!C12</f>
        <v>846211</v>
      </c>
      <c r="D8" s="46">
        <f>Formato!D12</f>
        <v>25573</v>
      </c>
      <c r="E8" s="46" t="str">
        <f>Formato!E12</f>
        <v>CARLOSAMA TRUJILLO  KAREN VANESSA</v>
      </c>
      <c r="F8" s="46" t="str">
        <f>Formato!F12</f>
        <v>CC 1113528365</v>
      </c>
      <c r="G8" s="46">
        <f>Formato!G12</f>
        <v>994000003485</v>
      </c>
      <c r="H8" s="47">
        <f>Formato!H12</f>
        <v>43320</v>
      </c>
      <c r="I8" s="47">
        <f>Formato!I12</f>
        <v>43311</v>
      </c>
      <c r="J8" s="46">
        <f>Formato!J12</f>
        <v>54230</v>
      </c>
      <c r="K8" s="46">
        <f>Formato!K12</f>
        <v>54230</v>
      </c>
      <c r="L8" s="46">
        <f>Formato!L12</f>
        <v>2565</v>
      </c>
      <c r="M8" s="46" t="str">
        <f>Formato!M12</f>
        <v>Registrado por Migración APE //  Codigo Objeción = OB35 - Descripción Obejción = GLOSAS ACEPTADAS||</v>
      </c>
      <c r="N8" s="46">
        <f>Formato!N12</f>
        <v>1</v>
      </c>
      <c r="O8" s="46" t="str">
        <f>+VLOOKUP($N8,Hoja1!$C$2:$E$21,2,0)</f>
        <v>Reclamación tramitada en su totalidad</v>
      </c>
      <c r="P8" s="48" t="str">
        <f>Formato!O12</f>
        <v>Radicada para Pago.</v>
      </c>
      <c r="Q8" s="48" t="str">
        <f>Formato!P12</f>
        <v>MED</v>
      </c>
      <c r="R8" s="49" t="str">
        <f>Formato!Q12</f>
        <v xml:space="preserve">29/08/2018  </v>
      </c>
      <c r="S8" s="50">
        <f>Formato!R12</f>
        <v>51665</v>
      </c>
      <c r="T8" s="48">
        <f>Formato!S12</f>
        <v>0</v>
      </c>
      <c r="U8" s="48">
        <f>Formato!T12</f>
        <v>0</v>
      </c>
      <c r="V8" s="48">
        <f>Formato!U12</f>
        <v>800286714</v>
      </c>
      <c r="W8" s="50">
        <f>Formato!V12</f>
        <v>0</v>
      </c>
      <c r="X8" s="50">
        <f>Formato!W12</f>
        <v>0</v>
      </c>
      <c r="Y8" s="50">
        <f>Formato!X12</f>
        <v>2565</v>
      </c>
      <c r="Z8" s="50">
        <f>Formato!Y12</f>
        <v>0</v>
      </c>
      <c r="AA8" s="50">
        <f>Formato!Z12</f>
        <v>0</v>
      </c>
      <c r="AB8" s="51">
        <f t="shared" si="0"/>
        <v>0</v>
      </c>
    </row>
    <row r="9" spans="1:31" ht="33.75" x14ac:dyDescent="0.2">
      <c r="A9" s="46">
        <f>Formato!A13</f>
        <v>8</v>
      </c>
      <c r="B9" s="46">
        <f>Formato!B13</f>
        <v>855304</v>
      </c>
      <c r="C9" s="46">
        <f>Formato!C13</f>
        <v>855304</v>
      </c>
      <c r="D9" s="46">
        <f>Formato!D13</f>
        <v>25937</v>
      </c>
      <c r="E9" s="46" t="str">
        <f>Formato!E13</f>
        <v xml:space="preserve">MINA PEÑA  SAMUEL </v>
      </c>
      <c r="F9" s="46" t="str">
        <f>Formato!F13</f>
        <v>TI 1107846344</v>
      </c>
      <c r="G9" s="46">
        <f>Formato!G13</f>
        <v>994000003622</v>
      </c>
      <c r="H9" s="47">
        <f>Formato!H13</f>
        <v>43385</v>
      </c>
      <c r="I9" s="47">
        <f>Formato!I13</f>
        <v>43355</v>
      </c>
      <c r="J9" s="46">
        <f>Formato!J13</f>
        <v>96074</v>
      </c>
      <c r="K9" s="46">
        <f>Formato!K13</f>
        <v>96074</v>
      </c>
      <c r="L9" s="46">
        <f>Formato!L13</f>
        <v>4765</v>
      </c>
      <c r="M9" s="46" t="str">
        <f>Formato!M13</f>
        <v>Registrado por Migración APE // Observaciones_de_la_cuenta =  ok Pago NOG.||</v>
      </c>
      <c r="N9" s="46">
        <f>Formato!N13</f>
        <v>1</v>
      </c>
      <c r="O9" s="46" t="str">
        <f>+VLOOKUP($N9,Hoja1!$C$2:$E$21,2,0)</f>
        <v>Reclamación tramitada en su totalidad</v>
      </c>
      <c r="P9" s="48" t="str">
        <f>Formato!O13</f>
        <v>Pagada en su Totalidad.</v>
      </c>
      <c r="Q9" s="48" t="str">
        <f>Formato!P13</f>
        <v>MED</v>
      </c>
      <c r="R9" s="49" t="str">
        <f>Formato!Q13</f>
        <v xml:space="preserve">07/11/2018  09/06/2023  </v>
      </c>
      <c r="S9" s="50">
        <f>Formato!R13</f>
        <v>96074</v>
      </c>
      <c r="T9" s="48">
        <f>Formato!S13</f>
        <v>0</v>
      </c>
      <c r="U9" s="48">
        <f>Formato!T13</f>
        <v>0</v>
      </c>
      <c r="V9" s="48" t="str">
        <f>Formato!U13</f>
        <v xml:space="preserve">800296453  Nro. OP 800527277   </v>
      </c>
      <c r="W9" s="50">
        <f>Formato!V13</f>
        <v>0</v>
      </c>
      <c r="X9" s="50">
        <f>Formato!W13</f>
        <v>0</v>
      </c>
      <c r="Y9" s="50">
        <f>Formato!X13</f>
        <v>0</v>
      </c>
      <c r="Z9" s="50">
        <f>Formato!Y13</f>
        <v>0</v>
      </c>
      <c r="AA9" s="50">
        <f>Formato!Z13</f>
        <v>0</v>
      </c>
      <c r="AB9" s="51">
        <f t="shared" si="0"/>
        <v>0</v>
      </c>
    </row>
    <row r="10" spans="1:31" ht="33.75" x14ac:dyDescent="0.2">
      <c r="A10" s="46">
        <f>Formato!A14</f>
        <v>9</v>
      </c>
      <c r="B10" s="46">
        <f>Formato!B14</f>
        <v>857163</v>
      </c>
      <c r="C10" s="46">
        <f>Formato!C14</f>
        <v>857163</v>
      </c>
      <c r="D10" s="46">
        <f>Formato!D14</f>
        <v>8032</v>
      </c>
      <c r="E10" s="46" t="str">
        <f>Formato!E14</f>
        <v>GALLEGO UPEGUI  YASUAR ANDRES</v>
      </c>
      <c r="F10" s="46" t="str">
        <f>Formato!F14</f>
        <v>RC 1114896133</v>
      </c>
      <c r="G10" s="46">
        <f>Formato!G14</f>
        <v>994000001039</v>
      </c>
      <c r="H10" s="47">
        <f>Formato!H14</f>
        <v>43385</v>
      </c>
      <c r="I10" s="47">
        <f>Formato!I14</f>
        <v>43363</v>
      </c>
      <c r="J10" s="46">
        <f>Formato!J14</f>
        <v>115600</v>
      </c>
      <c r="K10" s="46">
        <f>Formato!K14</f>
        <v>115600</v>
      </c>
      <c r="L10" s="46">
        <f>Formato!L14</f>
        <v>5780</v>
      </c>
      <c r="M10" s="46" t="str">
        <f>Formato!M14</f>
        <v>Registrado por Migración APE // Observaciones_de_la_cuenta = Se liquida según Manual Tarifario Decreto 2423 de 1996. ok ||</v>
      </c>
      <c r="N10" s="46">
        <f>Formato!N14</f>
        <v>1</v>
      </c>
      <c r="O10" s="46" t="str">
        <f>+VLOOKUP($N10,Hoja1!$C$2:$E$21,2,0)</f>
        <v>Reclamación tramitada en su totalidad</v>
      </c>
      <c r="P10" s="48" t="str">
        <f>Formato!O14</f>
        <v>Pagada en su Totalidad.</v>
      </c>
      <c r="Q10" s="48" t="str">
        <f>Formato!P14</f>
        <v>MED</v>
      </c>
      <c r="R10" s="49" t="str">
        <f>Formato!Q14</f>
        <v xml:space="preserve">09/06/2023  16/11/2018  </v>
      </c>
      <c r="S10" s="50">
        <f>Formato!R14</f>
        <v>115600</v>
      </c>
      <c r="T10" s="48">
        <f>Formato!S14</f>
        <v>0</v>
      </c>
      <c r="U10" s="48">
        <f>Formato!T14</f>
        <v>0</v>
      </c>
      <c r="V10" s="48" t="str">
        <f>Formato!U14</f>
        <v xml:space="preserve">800297587  Nro. OP 800527277   </v>
      </c>
      <c r="W10" s="50">
        <f>Formato!V14</f>
        <v>0</v>
      </c>
      <c r="X10" s="50">
        <f>Formato!W14</f>
        <v>0</v>
      </c>
      <c r="Y10" s="50">
        <f>Formato!X14</f>
        <v>0</v>
      </c>
      <c r="Z10" s="50">
        <f>Formato!Y14</f>
        <v>0</v>
      </c>
      <c r="AA10" s="50">
        <f>Formato!Z14</f>
        <v>0</v>
      </c>
      <c r="AB10" s="51">
        <f t="shared" si="0"/>
        <v>0</v>
      </c>
    </row>
    <row r="11" spans="1:31" ht="33.75" x14ac:dyDescent="0.2">
      <c r="A11" s="46">
        <f>Formato!A15</f>
        <v>10</v>
      </c>
      <c r="B11" s="46">
        <f>Formato!B15</f>
        <v>871538</v>
      </c>
      <c r="C11" s="46">
        <f>Formato!C15</f>
        <v>871538</v>
      </c>
      <c r="D11" s="46">
        <f>Formato!D15</f>
        <v>31157</v>
      </c>
      <c r="E11" s="46" t="str">
        <f>Formato!E15</f>
        <v>RODRIGUEZ LOPEZ  MIGUEL ANGEL</v>
      </c>
      <c r="F11" s="46" t="str">
        <f>Formato!F15</f>
        <v>RC 1232796105</v>
      </c>
      <c r="G11" s="46">
        <f>Formato!G15</f>
        <v>994000000381</v>
      </c>
      <c r="H11" s="47">
        <f>Formato!H15</f>
        <v>43475</v>
      </c>
      <c r="I11" s="47">
        <f>Formato!I15</f>
        <v>43439</v>
      </c>
      <c r="J11" s="46">
        <f>Formato!J15</f>
        <v>108100</v>
      </c>
      <c r="K11" s="46">
        <f>Formato!K15</f>
        <v>108100</v>
      </c>
      <c r="L11" s="46">
        <f>Formato!L15</f>
        <v>4930</v>
      </c>
      <c r="M11" s="46" t="str">
        <f>Formato!M15</f>
        <v>Registrado por Migración APE // Observaciones_de_la_cuenta =  Sin observaciones de pertinencia medica ||</v>
      </c>
      <c r="N11" s="46">
        <f>Formato!N15</f>
        <v>1</v>
      </c>
      <c r="O11" s="46" t="str">
        <f>+VLOOKUP($N11,Hoja1!$C$2:$E$21,2,0)</f>
        <v>Reclamación tramitada en su totalidad</v>
      </c>
      <c r="P11" s="48" t="str">
        <f>Formato!O15</f>
        <v>Pagada en su Totalidad.</v>
      </c>
      <c r="Q11" s="48" t="str">
        <f>Formato!P15</f>
        <v>MED</v>
      </c>
      <c r="R11" s="49" t="str">
        <f>Formato!Q15</f>
        <v xml:space="preserve">09/06/2023  23/01/2019  </v>
      </c>
      <c r="S11" s="50">
        <f>Formato!R15</f>
        <v>108100</v>
      </c>
      <c r="T11" s="48">
        <f>Formato!S15</f>
        <v>0</v>
      </c>
      <c r="U11" s="48">
        <f>Formato!T15</f>
        <v>0</v>
      </c>
      <c r="V11" s="48" t="str">
        <f>Formato!U15</f>
        <v xml:space="preserve">800307165  Nro. OP 800527277   </v>
      </c>
      <c r="W11" s="50">
        <f>Formato!V15</f>
        <v>0</v>
      </c>
      <c r="X11" s="50">
        <f>Formato!W15</f>
        <v>0</v>
      </c>
      <c r="Y11" s="50">
        <f>Formato!X15</f>
        <v>0</v>
      </c>
      <c r="Z11" s="50">
        <f>Formato!Y15</f>
        <v>0</v>
      </c>
      <c r="AA11" s="50">
        <f>Formato!Z15</f>
        <v>0</v>
      </c>
      <c r="AB11" s="51">
        <f t="shared" si="0"/>
        <v>0</v>
      </c>
    </row>
    <row r="12" spans="1:31" ht="22.5" x14ac:dyDescent="0.2">
      <c r="A12" s="46">
        <f>Formato!A16</f>
        <v>11</v>
      </c>
      <c r="B12" s="46">
        <f>Formato!B16</f>
        <v>876552</v>
      </c>
      <c r="C12" s="46">
        <f>Formato!C16</f>
        <v>876552</v>
      </c>
      <c r="D12" s="46">
        <f>Formato!D16</f>
        <v>8146</v>
      </c>
      <c r="E12" s="46" t="str">
        <f>Formato!E16</f>
        <v>BARRERA ORTEGA FRANK STIVEN</v>
      </c>
      <c r="F12" s="46" t="str">
        <f>Formato!F16</f>
        <v>RC 1106512104</v>
      </c>
      <c r="G12" s="46">
        <f>Formato!G16</f>
        <v>994000001084</v>
      </c>
      <c r="H12" s="47">
        <f>Formato!H16</f>
        <v>43563</v>
      </c>
      <c r="I12" s="47">
        <f>Formato!I16</f>
        <v>43480</v>
      </c>
      <c r="J12" s="46">
        <f>Formato!J16</f>
        <v>101100</v>
      </c>
      <c r="K12" s="46">
        <f>Formato!K16</f>
        <v>101100</v>
      </c>
      <c r="L12" s="46">
        <f>Formato!L16</f>
        <v>16135</v>
      </c>
      <c r="M12" s="46" t="str">
        <f>Formato!M16</f>
        <v>Registrado por Migración APE // Observaciones_de_la_cuenta =  ok ok||</v>
      </c>
      <c r="N12" s="46">
        <f>Formato!N16</f>
        <v>1</v>
      </c>
      <c r="O12" s="46" t="str">
        <f>+VLOOKUP($N12,Hoja1!$C$2:$E$21,2,0)</f>
        <v>Reclamación tramitada en su totalidad</v>
      </c>
      <c r="P12" s="48" t="str">
        <f>Formato!O16</f>
        <v>Radicada para Pago.</v>
      </c>
      <c r="Q12" s="48" t="str">
        <f>Formato!P16</f>
        <v>MED</v>
      </c>
      <c r="R12" s="49" t="str">
        <f>Formato!Q16</f>
        <v xml:space="preserve">04/05/2020  24/04/2019  </v>
      </c>
      <c r="S12" s="50">
        <f>Formato!R16</f>
        <v>98380</v>
      </c>
      <c r="T12" s="48">
        <f>Formato!S16</f>
        <v>0</v>
      </c>
      <c r="U12" s="48">
        <f>Formato!T16</f>
        <v>0</v>
      </c>
      <c r="V12" s="48" t="str">
        <f>Formato!U16</f>
        <v xml:space="preserve">800319456  800374649  </v>
      </c>
      <c r="W12" s="50">
        <f>Formato!V16</f>
        <v>0</v>
      </c>
      <c r="X12" s="50">
        <f>Formato!W16</f>
        <v>0</v>
      </c>
      <c r="Y12" s="50">
        <f>Formato!X16</f>
        <v>2720</v>
      </c>
      <c r="Z12" s="50">
        <f>Formato!Y16</f>
        <v>0</v>
      </c>
      <c r="AA12" s="50">
        <f>Formato!Z16</f>
        <v>0</v>
      </c>
      <c r="AB12" s="51">
        <f t="shared" si="0"/>
        <v>0</v>
      </c>
    </row>
    <row r="13" spans="1:31" ht="22.5" x14ac:dyDescent="0.2">
      <c r="A13" s="46">
        <f>Formato!A17</f>
        <v>12</v>
      </c>
      <c r="B13" s="46">
        <f>Formato!B17</f>
        <v>884752</v>
      </c>
      <c r="C13" s="46">
        <f>Formato!C17</f>
        <v>884752</v>
      </c>
      <c r="D13" s="46">
        <f>Formato!D17</f>
        <v>8289</v>
      </c>
      <c r="E13" s="46" t="str">
        <f>Formato!E17</f>
        <v>MUÑOZ NUÑEZ  JAIME ANDRES</v>
      </c>
      <c r="F13" s="46" t="str">
        <f>Formato!F17</f>
        <v>RC 1107862668</v>
      </c>
      <c r="G13" s="46">
        <f>Formato!G17</f>
        <v>994000001084</v>
      </c>
      <c r="H13" s="47">
        <f>Formato!H17</f>
        <v>43563</v>
      </c>
      <c r="I13" s="47">
        <f>Formato!I17</f>
        <v>43525</v>
      </c>
      <c r="J13" s="46">
        <f>Formato!J17</f>
        <v>101100</v>
      </c>
      <c r="K13" s="46">
        <f>Formato!K17</f>
        <v>101100</v>
      </c>
      <c r="L13" s="46">
        <f>Formato!L17</f>
        <v>5055</v>
      </c>
      <c r="M13" s="46" t="str">
        <f>Formato!M17</f>
        <v>Registrado por Migración APE //  Codigo Objeción = OB35 - Descripción Obejción = GLOSAS ACEPTADAS||</v>
      </c>
      <c r="N13" s="46">
        <f>Formato!N17</f>
        <v>1</v>
      </c>
      <c r="O13" s="46" t="str">
        <f>+VLOOKUP($N13,Hoja1!$C$2:$E$21,2,0)</f>
        <v>Reclamación tramitada en su totalidad</v>
      </c>
      <c r="P13" s="48" t="str">
        <f>Formato!O17</f>
        <v>Radicada para Pago.</v>
      </c>
      <c r="Q13" s="48" t="str">
        <f>Formato!P17</f>
        <v>MED</v>
      </c>
      <c r="R13" s="49" t="str">
        <f>Formato!Q17</f>
        <v xml:space="preserve">24/04/2019  </v>
      </c>
      <c r="S13" s="50">
        <f>Formato!R17</f>
        <v>96045</v>
      </c>
      <c r="T13" s="48">
        <f>Formato!S17</f>
        <v>0</v>
      </c>
      <c r="U13" s="48">
        <f>Formato!T17</f>
        <v>0</v>
      </c>
      <c r="V13" s="48">
        <f>Formato!U17</f>
        <v>800319456</v>
      </c>
      <c r="W13" s="50">
        <f>Formato!V17</f>
        <v>0</v>
      </c>
      <c r="X13" s="50">
        <f>Formato!W17</f>
        <v>0</v>
      </c>
      <c r="Y13" s="50">
        <f>Formato!X17</f>
        <v>5055</v>
      </c>
      <c r="Z13" s="50">
        <f>Formato!Y17</f>
        <v>0</v>
      </c>
      <c r="AA13" s="50">
        <f>Formato!Z17</f>
        <v>0</v>
      </c>
      <c r="AB13" s="51">
        <f t="shared" si="0"/>
        <v>0</v>
      </c>
    </row>
    <row r="14" spans="1:31" ht="22.5" x14ac:dyDescent="0.2">
      <c r="A14" s="46">
        <f>Formato!A18</f>
        <v>13</v>
      </c>
      <c r="B14" s="46">
        <f>Formato!B18</f>
        <v>884816</v>
      </c>
      <c r="C14" s="46">
        <f>Formato!C18</f>
        <v>884816</v>
      </c>
      <c r="D14" s="46">
        <f>Formato!D18</f>
        <v>31214</v>
      </c>
      <c r="E14" s="46" t="str">
        <f>Formato!E18</f>
        <v xml:space="preserve">LASSO ROSERO  ALEJANDRO </v>
      </c>
      <c r="F14" s="46" t="str">
        <f>Formato!F18</f>
        <v>RC 1232797593</v>
      </c>
      <c r="G14" s="46">
        <f>Formato!G18</f>
        <v>994000000537</v>
      </c>
      <c r="H14" s="47">
        <f>Formato!H18</f>
        <v>43563</v>
      </c>
      <c r="I14" s="47">
        <f>Formato!I18</f>
        <v>43525</v>
      </c>
      <c r="J14" s="46">
        <f>Formato!J18</f>
        <v>55236</v>
      </c>
      <c r="K14" s="46">
        <f>Formato!K18</f>
        <v>55236</v>
      </c>
      <c r="L14" s="46">
        <f>Formato!L18</f>
        <v>2720</v>
      </c>
      <c r="M14" s="46" t="str">
        <f>Formato!M18</f>
        <v>Registrado por Migración APE //  Codigo Objeción = OB35 - Descripción Obejción = GLOSAS ACEPTADAS||</v>
      </c>
      <c r="N14" s="46">
        <f>Formato!N18</f>
        <v>1</v>
      </c>
      <c r="O14" s="46" t="str">
        <f>+VLOOKUP($N14,Hoja1!$C$2:$E$21,2,0)</f>
        <v>Reclamación tramitada en su totalidad</v>
      </c>
      <c r="P14" s="48" t="str">
        <f>Formato!O18</f>
        <v>Radicada para Pago.</v>
      </c>
      <c r="Q14" s="48" t="str">
        <f>Formato!P18</f>
        <v>MED</v>
      </c>
      <c r="R14" s="49" t="str">
        <f>Formato!Q18</f>
        <v xml:space="preserve">24/04/2019  </v>
      </c>
      <c r="S14" s="50">
        <f>Formato!R18</f>
        <v>52516</v>
      </c>
      <c r="T14" s="48">
        <f>Formato!S18</f>
        <v>0</v>
      </c>
      <c r="U14" s="48">
        <f>Formato!T18</f>
        <v>0</v>
      </c>
      <c r="V14" s="48">
        <f>Formato!U18</f>
        <v>800319456</v>
      </c>
      <c r="W14" s="50">
        <f>Formato!V18</f>
        <v>0</v>
      </c>
      <c r="X14" s="50">
        <f>Formato!W18</f>
        <v>0</v>
      </c>
      <c r="Y14" s="50">
        <f>Formato!X18</f>
        <v>2720</v>
      </c>
      <c r="Z14" s="50">
        <f>Formato!Y18</f>
        <v>0</v>
      </c>
      <c r="AA14" s="50">
        <f>Formato!Z18</f>
        <v>0</v>
      </c>
      <c r="AB14" s="51">
        <f t="shared" si="0"/>
        <v>0</v>
      </c>
    </row>
    <row r="15" spans="1:31" ht="22.5" x14ac:dyDescent="0.2">
      <c r="A15" s="46">
        <f>Formato!A19</f>
        <v>14</v>
      </c>
      <c r="B15" s="46">
        <f>Formato!B19</f>
        <v>887009</v>
      </c>
      <c r="C15" s="46">
        <f>Formato!C19</f>
        <v>887009</v>
      </c>
      <c r="D15" s="46">
        <f>Formato!D19</f>
        <v>8290</v>
      </c>
      <c r="E15" s="46" t="str">
        <f>Formato!E19</f>
        <v>FRANCO FIGUEROA  MARIA DEL MAR</v>
      </c>
      <c r="F15" s="46" t="str">
        <f>Formato!F19</f>
        <v>RC 1109190335</v>
      </c>
      <c r="G15" s="46">
        <f>Formato!G19</f>
        <v>994000001084</v>
      </c>
      <c r="H15" s="47">
        <f>Formato!H19</f>
        <v>43563</v>
      </c>
      <c r="I15" s="47">
        <f>Formato!I19</f>
        <v>43537</v>
      </c>
      <c r="J15" s="46">
        <f>Formato!J19</f>
        <v>54400</v>
      </c>
      <c r="K15" s="46">
        <f>Formato!K19</f>
        <v>54400</v>
      </c>
      <c r="L15" s="46">
        <f>Formato!L19</f>
        <v>2720</v>
      </c>
      <c r="M15" s="46" t="str">
        <f>Formato!M19</f>
        <v>Registrado por Migración APE //  Codigo Objeción = OB35 - Descripción Obejción = GLOSAS ACEPTADAS||</v>
      </c>
      <c r="N15" s="46">
        <f>Formato!N19</f>
        <v>1</v>
      </c>
      <c r="O15" s="46" t="str">
        <f>+VLOOKUP($N15,Hoja1!$C$2:$E$21,2,0)</f>
        <v>Reclamación tramitada en su totalidad</v>
      </c>
      <c r="P15" s="48" t="str">
        <f>Formato!O19</f>
        <v>Radicada para Pago.</v>
      </c>
      <c r="Q15" s="48" t="str">
        <f>Formato!P19</f>
        <v>MED</v>
      </c>
      <c r="R15" s="49" t="str">
        <f>Formato!Q19</f>
        <v xml:space="preserve">24/04/2019  </v>
      </c>
      <c r="S15" s="50">
        <f>Formato!R19</f>
        <v>51680</v>
      </c>
      <c r="T15" s="48">
        <f>Formato!S19</f>
        <v>0</v>
      </c>
      <c r="U15" s="48">
        <f>Formato!T19</f>
        <v>0</v>
      </c>
      <c r="V15" s="48">
        <f>Formato!U19</f>
        <v>800319456</v>
      </c>
      <c r="W15" s="50">
        <f>Formato!V19</f>
        <v>0</v>
      </c>
      <c r="X15" s="50">
        <f>Formato!W19</f>
        <v>0</v>
      </c>
      <c r="Y15" s="50">
        <f>Formato!X19</f>
        <v>2720</v>
      </c>
      <c r="Z15" s="50">
        <f>Formato!Y19</f>
        <v>0</v>
      </c>
      <c r="AA15" s="50">
        <f>Formato!Z19</f>
        <v>0</v>
      </c>
      <c r="AB15" s="51">
        <f t="shared" si="0"/>
        <v>0</v>
      </c>
    </row>
    <row r="16" spans="1:31" ht="22.5" x14ac:dyDescent="0.2">
      <c r="A16" s="46">
        <f>Formato!A20</f>
        <v>15</v>
      </c>
      <c r="B16" s="46">
        <f>Formato!B20</f>
        <v>888604</v>
      </c>
      <c r="C16" s="46">
        <f>Formato!C20</f>
        <v>888604</v>
      </c>
      <c r="D16" s="46">
        <f>Formato!D20</f>
        <v>8303</v>
      </c>
      <c r="E16" s="46" t="str">
        <f>Formato!E20</f>
        <v xml:space="preserve">GOMEZ BOLAÑOS  VALENTINA </v>
      </c>
      <c r="F16" s="46" t="str">
        <f>Formato!F20</f>
        <v>RC 1107857886</v>
      </c>
      <c r="G16" s="46">
        <f>Formato!G20</f>
        <v>994000001084</v>
      </c>
      <c r="H16" s="47">
        <f>Formato!H20</f>
        <v>43563</v>
      </c>
      <c r="I16" s="47">
        <f>Formato!I20</f>
        <v>43545</v>
      </c>
      <c r="J16" s="46">
        <f>Formato!J20</f>
        <v>55236</v>
      </c>
      <c r="K16" s="46">
        <f>Formato!K20</f>
        <v>55236</v>
      </c>
      <c r="L16" s="46">
        <f>Formato!L20</f>
        <v>2720</v>
      </c>
      <c r="M16" s="46" t="str">
        <f>Formato!M20</f>
        <v>Registrado por Migración APE //  Codigo Objeción = OB35 - Descripción Obejción = GLOSAS ACEPTADAS||</v>
      </c>
      <c r="N16" s="46">
        <f>Formato!N20</f>
        <v>1</v>
      </c>
      <c r="O16" s="46" t="str">
        <f>+VLOOKUP($N16,Hoja1!$C$2:$E$21,2,0)</f>
        <v>Reclamación tramitada en su totalidad</v>
      </c>
      <c r="P16" s="48" t="str">
        <f>Formato!O20</f>
        <v>Radicada para Pago.</v>
      </c>
      <c r="Q16" s="48" t="str">
        <f>Formato!P20</f>
        <v>MED</v>
      </c>
      <c r="R16" s="49" t="str">
        <f>Formato!Q20</f>
        <v xml:space="preserve">24/04/2019  </v>
      </c>
      <c r="S16" s="50">
        <f>Formato!R20</f>
        <v>52516</v>
      </c>
      <c r="T16" s="48">
        <f>Formato!S20</f>
        <v>0</v>
      </c>
      <c r="U16" s="48">
        <f>Formato!T20</f>
        <v>0</v>
      </c>
      <c r="V16" s="48">
        <f>Formato!U20</f>
        <v>800319456</v>
      </c>
      <c r="W16" s="50">
        <f>Formato!V20</f>
        <v>0</v>
      </c>
      <c r="X16" s="50">
        <f>Formato!W20</f>
        <v>0</v>
      </c>
      <c r="Y16" s="50">
        <f>Formato!X20</f>
        <v>2720</v>
      </c>
      <c r="Z16" s="50">
        <f>Formato!Y20</f>
        <v>0</v>
      </c>
      <c r="AA16" s="50">
        <f>Formato!Z20</f>
        <v>0</v>
      </c>
      <c r="AB16" s="51">
        <f t="shared" si="0"/>
        <v>0</v>
      </c>
    </row>
    <row r="17" spans="1:28" ht="22.5" x14ac:dyDescent="0.2">
      <c r="A17" s="46">
        <f>Formato!A21</f>
        <v>16</v>
      </c>
      <c r="B17" s="46">
        <f>Formato!B21</f>
        <v>890729</v>
      </c>
      <c r="C17" s="46">
        <f>Formato!C21</f>
        <v>890729</v>
      </c>
      <c r="D17" s="46">
        <f>Formato!D21</f>
        <v>8347</v>
      </c>
      <c r="E17" s="46" t="str">
        <f>Formato!E21</f>
        <v xml:space="preserve">ESCOBAR MENDOZA  NICOLAS </v>
      </c>
      <c r="F17" s="46" t="str">
        <f>Formato!F21</f>
        <v>RC 1109184336</v>
      </c>
      <c r="G17" s="46">
        <f>Formato!G21</f>
        <v>994000001084</v>
      </c>
      <c r="H17" s="47">
        <f>Formato!H21</f>
        <v>43628</v>
      </c>
      <c r="I17" s="47">
        <f>Formato!I21</f>
        <v>43557</v>
      </c>
      <c r="J17" s="46">
        <f>Formato!J21</f>
        <v>55236</v>
      </c>
      <c r="K17" s="46">
        <f>Formato!K21</f>
        <v>55236</v>
      </c>
      <c r="L17" s="46">
        <f>Formato!L21</f>
        <v>2720</v>
      </c>
      <c r="M17" s="46" t="str">
        <f>Formato!M21</f>
        <v>Registrado por Migración APE //  Codigo Objeción = OB35 - Descripción Obejción = GLOSAS ACEPTADAS||</v>
      </c>
      <c r="N17" s="46">
        <f>Formato!N21</f>
        <v>1</v>
      </c>
      <c r="O17" s="46" t="str">
        <f>+VLOOKUP($N17,Hoja1!$C$2:$E$21,2,0)</f>
        <v>Reclamación tramitada en su totalidad</v>
      </c>
      <c r="P17" s="48" t="str">
        <f>Formato!O21</f>
        <v>Radicada para Pago.</v>
      </c>
      <c r="Q17" s="48" t="str">
        <f>Formato!P21</f>
        <v>MED</v>
      </c>
      <c r="R17" s="49" t="str">
        <f>Formato!Q21</f>
        <v xml:space="preserve">19/06/2019  </v>
      </c>
      <c r="S17" s="50">
        <f>Formato!R21</f>
        <v>52516</v>
      </c>
      <c r="T17" s="48">
        <f>Formato!S21</f>
        <v>0</v>
      </c>
      <c r="U17" s="48">
        <f>Formato!T21</f>
        <v>0</v>
      </c>
      <c r="V17" s="48">
        <f>Formato!U21</f>
        <v>800328283</v>
      </c>
      <c r="W17" s="50">
        <f>Formato!V21</f>
        <v>0</v>
      </c>
      <c r="X17" s="50">
        <f>Formato!W21</f>
        <v>0</v>
      </c>
      <c r="Y17" s="50">
        <f>Formato!X21</f>
        <v>2720</v>
      </c>
      <c r="Z17" s="50">
        <f>Formato!Y21</f>
        <v>0</v>
      </c>
      <c r="AA17" s="50">
        <f>Formato!Z21</f>
        <v>0</v>
      </c>
      <c r="AB17" s="51">
        <f t="shared" si="0"/>
        <v>0</v>
      </c>
    </row>
    <row r="18" spans="1:28" ht="22.5" x14ac:dyDescent="0.2">
      <c r="A18" s="46">
        <f>Formato!A22</f>
        <v>17</v>
      </c>
      <c r="B18" s="46">
        <f>Formato!B22</f>
        <v>891870</v>
      </c>
      <c r="C18" s="46">
        <f>Formato!C22</f>
        <v>891870</v>
      </c>
      <c r="D18" s="46">
        <f>Formato!D22</f>
        <v>8348</v>
      </c>
      <c r="E18" s="46" t="str">
        <f>Formato!E22</f>
        <v xml:space="preserve">MAUDY HURTADO  CAMILO </v>
      </c>
      <c r="F18" s="46" t="str">
        <f>Formato!F22</f>
        <v>TI 1115549633</v>
      </c>
      <c r="G18" s="46">
        <f>Formato!G22</f>
        <v>994000001147</v>
      </c>
      <c r="H18" s="47">
        <f>Formato!H22</f>
        <v>43628</v>
      </c>
      <c r="I18" s="47">
        <f>Formato!I22</f>
        <v>43563</v>
      </c>
      <c r="J18" s="46">
        <f>Formato!J22</f>
        <v>114600</v>
      </c>
      <c r="K18" s="46">
        <f>Formato!K22</f>
        <v>114600</v>
      </c>
      <c r="L18" s="46">
        <f>Formato!L22</f>
        <v>5160</v>
      </c>
      <c r="M18" s="46" t="str">
        <f>Formato!M22</f>
        <v>Registrado por Migración APE //  Codigo Objeción = OB35 - Descripción Obejción = GLOSAS ACEPTADAS||</v>
      </c>
      <c r="N18" s="46">
        <f>Formato!N22</f>
        <v>1</v>
      </c>
      <c r="O18" s="46" t="str">
        <f>+VLOOKUP($N18,Hoja1!$C$2:$E$21,2,0)</f>
        <v>Reclamación tramitada en su totalidad</v>
      </c>
      <c r="P18" s="48" t="str">
        <f>Formato!O22</f>
        <v>Radicada para Pago.</v>
      </c>
      <c r="Q18" s="48" t="str">
        <f>Formato!P22</f>
        <v>MED</v>
      </c>
      <c r="R18" s="49" t="str">
        <f>Formato!Q22</f>
        <v xml:space="preserve">19/06/2019  </v>
      </c>
      <c r="S18" s="50">
        <f>Formato!R22</f>
        <v>109440</v>
      </c>
      <c r="T18" s="48">
        <f>Formato!S22</f>
        <v>0</v>
      </c>
      <c r="U18" s="48">
        <f>Formato!T22</f>
        <v>0</v>
      </c>
      <c r="V18" s="48">
        <f>Formato!U22</f>
        <v>800328283</v>
      </c>
      <c r="W18" s="50">
        <f>Formato!V22</f>
        <v>0</v>
      </c>
      <c r="X18" s="50">
        <f>Formato!W22</f>
        <v>0</v>
      </c>
      <c r="Y18" s="50">
        <f>Formato!X22</f>
        <v>5160</v>
      </c>
      <c r="Z18" s="50">
        <f>Formato!Y22</f>
        <v>0</v>
      </c>
      <c r="AA18" s="50">
        <f>Formato!Z22</f>
        <v>0</v>
      </c>
      <c r="AB18" s="51">
        <f t="shared" si="0"/>
        <v>0</v>
      </c>
    </row>
    <row r="19" spans="1:28" ht="22.5" x14ac:dyDescent="0.2">
      <c r="A19" s="46">
        <f>Formato!A23</f>
        <v>18</v>
      </c>
      <c r="B19" s="46">
        <f>Formato!B23</f>
        <v>892426</v>
      </c>
      <c r="C19" s="46">
        <f>Formato!C23</f>
        <v>892426</v>
      </c>
      <c r="D19" s="46">
        <f>Formato!D23</f>
        <v>8346</v>
      </c>
      <c r="E19" s="46" t="str">
        <f>Formato!E23</f>
        <v>BARBOSA RODRIGUEZ  JUAN JOSE</v>
      </c>
      <c r="F19" s="46" t="str">
        <f>Formato!F23</f>
        <v>RC 1107850512</v>
      </c>
      <c r="G19" s="46">
        <f>Formato!G23</f>
        <v>994000001084</v>
      </c>
      <c r="H19" s="47">
        <f>Formato!H23</f>
        <v>43628</v>
      </c>
      <c r="I19" s="47">
        <f>Formato!I23</f>
        <v>43565</v>
      </c>
      <c r="J19" s="46">
        <f>Formato!J23</f>
        <v>54929</v>
      </c>
      <c r="K19" s="46">
        <f>Formato!K23</f>
        <v>54929</v>
      </c>
      <c r="L19" s="46">
        <f>Formato!L23</f>
        <v>2720</v>
      </c>
      <c r="M19" s="46" t="str">
        <f>Formato!M23</f>
        <v>Registrado por Migración APE //  Codigo Objeción = OB35 - Descripción Obejción = GLOSAS ACEPTADAS||</v>
      </c>
      <c r="N19" s="46">
        <f>Formato!N23</f>
        <v>1</v>
      </c>
      <c r="O19" s="46" t="str">
        <f>+VLOOKUP($N19,Hoja1!$C$2:$E$21,2,0)</f>
        <v>Reclamación tramitada en su totalidad</v>
      </c>
      <c r="P19" s="48" t="str">
        <f>Formato!O23</f>
        <v>Radicada para Pago.</v>
      </c>
      <c r="Q19" s="48" t="str">
        <f>Formato!P23</f>
        <v>MED</v>
      </c>
      <c r="R19" s="49" t="str">
        <f>Formato!Q23</f>
        <v xml:space="preserve">19/06/2019  </v>
      </c>
      <c r="S19" s="50">
        <f>Formato!R23</f>
        <v>52209</v>
      </c>
      <c r="T19" s="48">
        <f>Formato!S23</f>
        <v>0</v>
      </c>
      <c r="U19" s="48">
        <f>Formato!T23</f>
        <v>0</v>
      </c>
      <c r="V19" s="48">
        <f>Formato!U23</f>
        <v>800328283</v>
      </c>
      <c r="W19" s="50">
        <f>Formato!V23</f>
        <v>0</v>
      </c>
      <c r="X19" s="50">
        <f>Formato!W23</f>
        <v>0</v>
      </c>
      <c r="Y19" s="50">
        <f>Formato!X23</f>
        <v>2720</v>
      </c>
      <c r="Z19" s="50">
        <f>Formato!Y23</f>
        <v>0</v>
      </c>
      <c r="AA19" s="50">
        <f>Formato!Z23</f>
        <v>0</v>
      </c>
      <c r="AB19" s="51">
        <f t="shared" si="0"/>
        <v>0</v>
      </c>
    </row>
    <row r="20" spans="1:28" ht="33.75" x14ac:dyDescent="0.2">
      <c r="A20" s="46">
        <f>Formato!A24</f>
        <v>19</v>
      </c>
      <c r="B20" s="46">
        <f>Formato!B24</f>
        <v>910265</v>
      </c>
      <c r="C20" s="46">
        <f>Formato!C24</f>
        <v>910265</v>
      </c>
      <c r="D20" s="46">
        <f>Formato!D24</f>
        <v>31298</v>
      </c>
      <c r="E20" s="46" t="str">
        <f>Formato!E24</f>
        <v>ARIAS ALARCON  DULCE MARIA</v>
      </c>
      <c r="F20" s="46" t="str">
        <f>Formato!F24</f>
        <v>TI 1113539497</v>
      </c>
      <c r="G20" s="46">
        <f>Formato!G24</f>
        <v>994000000523</v>
      </c>
      <c r="H20" s="47">
        <f>Formato!H24</f>
        <v>43691</v>
      </c>
      <c r="I20" s="47">
        <f>Formato!I24</f>
        <v>43658</v>
      </c>
      <c r="J20" s="46">
        <f>Formato!J24</f>
        <v>116631</v>
      </c>
      <c r="K20" s="46">
        <f>Formato!K24</f>
        <v>116631</v>
      </c>
      <c r="L20" s="46">
        <f>Formato!L24</f>
        <v>5160</v>
      </c>
      <c r="M20" s="46" t="str">
        <f>Formato!M24</f>
        <v>Registrado por Migración APE // Observaciones_de_la_cuenta =  OK // por IT-27044 se actualiza el rubro de la glosa a rubro: (2.29) Recargos no pactados||</v>
      </c>
      <c r="N20" s="46">
        <f>Formato!N24</f>
        <v>1</v>
      </c>
      <c r="O20" s="46" t="str">
        <f>+VLOOKUP($N20,Hoja1!$C$2:$E$21,2,0)</f>
        <v>Reclamación tramitada en su totalidad</v>
      </c>
      <c r="P20" s="48" t="str">
        <f>Formato!O24</f>
        <v>Pagada en su Totalidad.</v>
      </c>
      <c r="Q20" s="48" t="str">
        <f>Formato!P24</f>
        <v>MED</v>
      </c>
      <c r="R20" s="49" t="str">
        <f>Formato!Q24</f>
        <v xml:space="preserve">03/09/2019  09/06/2023  </v>
      </c>
      <c r="S20" s="50">
        <f>Formato!R24</f>
        <v>116631</v>
      </c>
      <c r="T20" s="48">
        <f>Formato!S24</f>
        <v>0</v>
      </c>
      <c r="U20" s="48">
        <f>Formato!T24</f>
        <v>0</v>
      </c>
      <c r="V20" s="48" t="str">
        <f>Formato!U24</f>
        <v xml:space="preserve">800339691  Nro. OP 800527277   </v>
      </c>
      <c r="W20" s="50">
        <f>Formato!V24</f>
        <v>0</v>
      </c>
      <c r="X20" s="50">
        <f>Formato!W24</f>
        <v>0</v>
      </c>
      <c r="Y20" s="50">
        <f>Formato!X24</f>
        <v>0</v>
      </c>
      <c r="Z20" s="50">
        <f>Formato!Y24</f>
        <v>0</v>
      </c>
      <c r="AA20" s="50">
        <f>Formato!Z24</f>
        <v>0</v>
      </c>
      <c r="AB20" s="51">
        <f t="shared" si="0"/>
        <v>0</v>
      </c>
    </row>
    <row r="21" spans="1:28" ht="33.75" x14ac:dyDescent="0.2">
      <c r="A21" s="46">
        <f>Formato!A25</f>
        <v>20</v>
      </c>
      <c r="B21" s="46">
        <f>Formato!B25</f>
        <v>914764</v>
      </c>
      <c r="C21" s="46">
        <f>Formato!C25</f>
        <v>914764</v>
      </c>
      <c r="D21" s="46">
        <f>Formato!D25</f>
        <v>8577</v>
      </c>
      <c r="E21" s="46" t="str">
        <f>Formato!E25</f>
        <v>CAMILO NUÑEZ   IVONNE DANIELA</v>
      </c>
      <c r="F21" s="46" t="str">
        <f>Formato!F25</f>
        <v>RC 1113539460</v>
      </c>
      <c r="G21" s="46">
        <f>Formato!G25</f>
        <v>994000001147</v>
      </c>
      <c r="H21" s="47">
        <f>Formato!H25</f>
        <v>43720</v>
      </c>
      <c r="I21" s="47">
        <f>Formato!I25</f>
        <v>43682</v>
      </c>
      <c r="J21" s="46">
        <f>Formato!J25</f>
        <v>114900</v>
      </c>
      <c r="K21" s="46">
        <f>Formato!K25</f>
        <v>114900</v>
      </c>
      <c r="L21" s="46">
        <f>Formato!L25</f>
        <v>5745</v>
      </c>
      <c r="M21" s="46" t="str">
        <f>Formato!M25</f>
        <v>Registrado por Migración APE // Observaciones_de_la_cuenta = El valor reclamado por la consulta (urgencias)   supera el valor establecido en la normatividad vigente.   El valor reclamado por (1221102 radiografía de hombro) reclamado   supera los valores establecidos en el decreto 2423 de 1996 con las tarifas actualizadas a la fecha de prestación del servicio. Sin observaciones de pertinencia medica.  // por IT-27044 se actualiza el rubro de la glosa a rubro: (2.08) Ayudas Diagnosticas||</v>
      </c>
      <c r="N21" s="46">
        <f>Formato!N25</f>
        <v>1</v>
      </c>
      <c r="O21" s="46" t="str">
        <f>+VLOOKUP($N21,Hoja1!$C$2:$E$21,2,0)</f>
        <v>Reclamación tramitada en su totalidad</v>
      </c>
      <c r="P21" s="48" t="str">
        <f>Formato!O25</f>
        <v>Pagada en su Totalidad.</v>
      </c>
      <c r="Q21" s="48" t="str">
        <f>Formato!P25</f>
        <v>MED</v>
      </c>
      <c r="R21" s="49" t="str">
        <f>Formato!Q25</f>
        <v xml:space="preserve">09/06/2023  30/09/2019  </v>
      </c>
      <c r="S21" s="50">
        <f>Formato!R25</f>
        <v>114900</v>
      </c>
      <c r="T21" s="48">
        <f>Formato!S25</f>
        <v>0</v>
      </c>
      <c r="U21" s="48">
        <f>Formato!T25</f>
        <v>0</v>
      </c>
      <c r="V21" s="48" t="str">
        <f>Formato!U25</f>
        <v xml:space="preserve">800343741  Nro. OP 800527277   </v>
      </c>
      <c r="W21" s="50">
        <f>Formato!V25</f>
        <v>0</v>
      </c>
      <c r="X21" s="50">
        <f>Formato!W25</f>
        <v>0</v>
      </c>
      <c r="Y21" s="50">
        <f>Formato!X25</f>
        <v>0</v>
      </c>
      <c r="Z21" s="50">
        <f>Formato!Y25</f>
        <v>0</v>
      </c>
      <c r="AA21" s="50">
        <f>Formato!Z25</f>
        <v>0</v>
      </c>
      <c r="AB21" s="51">
        <f t="shared" si="0"/>
        <v>0</v>
      </c>
    </row>
    <row r="22" spans="1:28" ht="22.5" x14ac:dyDescent="0.2">
      <c r="A22" s="46">
        <f>Formato!A26</f>
        <v>21</v>
      </c>
      <c r="B22" s="46">
        <f>Formato!B26</f>
        <v>917321</v>
      </c>
      <c r="C22" s="46">
        <f>Formato!C26</f>
        <v>917321</v>
      </c>
      <c r="D22" s="46">
        <f>Formato!D26</f>
        <v>27403</v>
      </c>
      <c r="E22" s="46" t="str">
        <f>Formato!E26</f>
        <v>SANTACRUZ GUATUSMAL  JULIAN ANDRES</v>
      </c>
      <c r="F22" s="46" t="str">
        <f>Formato!F26</f>
        <v>RC 1034292254</v>
      </c>
      <c r="G22" s="46">
        <f>Formato!G26</f>
        <v>994000003622</v>
      </c>
      <c r="H22" s="47">
        <f>Formato!H26</f>
        <v>43720</v>
      </c>
      <c r="I22" s="47">
        <f>Formato!I26</f>
        <v>43697</v>
      </c>
      <c r="J22" s="46">
        <f>Formato!J26</f>
        <v>114600</v>
      </c>
      <c r="K22" s="46">
        <f>Formato!K26</f>
        <v>114600</v>
      </c>
      <c r="L22" s="46">
        <f>Formato!L26</f>
        <v>5160</v>
      </c>
      <c r="M22" s="46" t="str">
        <f>Formato!M26</f>
        <v>Registrado por Migración APE //  Codigo Objeción = OB35 - Descripción Obejción = GLOSAS ACEPTADAS||</v>
      </c>
      <c r="N22" s="46">
        <f>Formato!N26</f>
        <v>1</v>
      </c>
      <c r="O22" s="46" t="str">
        <f>+VLOOKUP($N22,Hoja1!$C$2:$E$21,2,0)</f>
        <v>Reclamación tramitada en su totalidad</v>
      </c>
      <c r="P22" s="48" t="str">
        <f>Formato!O26</f>
        <v>Radicada para Pago.</v>
      </c>
      <c r="Q22" s="48" t="str">
        <f>Formato!P26</f>
        <v>MED</v>
      </c>
      <c r="R22" s="49" t="str">
        <f>Formato!Q26</f>
        <v xml:space="preserve">17/10/2019  </v>
      </c>
      <c r="S22" s="50">
        <f>Formato!R26</f>
        <v>109440</v>
      </c>
      <c r="T22" s="48">
        <f>Formato!S26</f>
        <v>0</v>
      </c>
      <c r="U22" s="48">
        <f>Formato!T26</f>
        <v>0</v>
      </c>
      <c r="V22" s="48">
        <f>Formato!U26</f>
        <v>800346284</v>
      </c>
      <c r="W22" s="50">
        <f>Formato!V26</f>
        <v>0</v>
      </c>
      <c r="X22" s="50">
        <f>Formato!W26</f>
        <v>0</v>
      </c>
      <c r="Y22" s="50">
        <f>Formato!X26</f>
        <v>5160</v>
      </c>
      <c r="Z22" s="50">
        <f>Formato!Y26</f>
        <v>0</v>
      </c>
      <c r="AA22" s="50">
        <f>Formato!Z26</f>
        <v>0</v>
      </c>
      <c r="AB22" s="51">
        <f t="shared" si="0"/>
        <v>0</v>
      </c>
    </row>
    <row r="23" spans="1:28" ht="33.75" x14ac:dyDescent="0.2">
      <c r="A23" s="46">
        <f>Formato!A27</f>
        <v>22</v>
      </c>
      <c r="B23" s="46">
        <f>Formato!B27</f>
        <v>954990</v>
      </c>
      <c r="C23" s="46">
        <f>Formato!C27</f>
        <v>954990</v>
      </c>
      <c r="D23" s="46">
        <f>Formato!D27</f>
        <v>8906</v>
      </c>
      <c r="E23" s="46" t="str">
        <f>Formato!E27</f>
        <v>LONGA GUERRA  JAZMIN EDEN</v>
      </c>
      <c r="F23" s="46" t="str">
        <f>Formato!F27</f>
        <v>CE 817884813082017</v>
      </c>
      <c r="G23" s="46">
        <f>Formato!G27</f>
        <v>994000001389</v>
      </c>
      <c r="H23" s="47">
        <f>Formato!H27</f>
        <v>43983</v>
      </c>
      <c r="I23" s="47">
        <f>Formato!I27</f>
        <v>43899</v>
      </c>
      <c r="J23" s="46">
        <f>Formato!J27</f>
        <v>125938</v>
      </c>
      <c r="K23" s="46">
        <f>Formato!K27</f>
        <v>125938</v>
      </c>
      <c r="L23" s="46">
        <f>Formato!L27</f>
        <v>6185</v>
      </c>
      <c r="M23" s="46" t="str">
        <f>Formato!M27</f>
        <v>Registrado por Migración APE // Observaciones_de_la_cuenta =  OK // por IT-27044 se actualiza el rubro de la glosa a rubro: (2.01) Estancias||</v>
      </c>
      <c r="N23" s="46">
        <f>Formato!N27</f>
        <v>1</v>
      </c>
      <c r="O23" s="46" t="str">
        <f>+VLOOKUP($N23,Hoja1!$C$2:$E$21,2,0)</f>
        <v>Reclamación tramitada en su totalidad</v>
      </c>
      <c r="P23" s="48" t="str">
        <f>Formato!O27</f>
        <v>Pagada en su Totalidad.</v>
      </c>
      <c r="Q23" s="48" t="str">
        <f>Formato!P27</f>
        <v>MED</v>
      </c>
      <c r="R23" s="49" t="str">
        <f>Formato!Q27</f>
        <v xml:space="preserve">09/06/2020  09/06/2023  </v>
      </c>
      <c r="S23" s="50">
        <f>Formato!R27</f>
        <v>125938</v>
      </c>
      <c r="T23" s="48">
        <f>Formato!S27</f>
        <v>0</v>
      </c>
      <c r="U23" s="48">
        <f>Formato!T27</f>
        <v>0</v>
      </c>
      <c r="V23" s="48" t="str">
        <f>Formato!U27</f>
        <v xml:space="preserve">800377569  Nro. OP 800527277   </v>
      </c>
      <c r="W23" s="50">
        <f>Formato!V27</f>
        <v>0</v>
      </c>
      <c r="X23" s="50">
        <f>Formato!W27</f>
        <v>0</v>
      </c>
      <c r="Y23" s="50">
        <f>Formato!X27</f>
        <v>0</v>
      </c>
      <c r="Z23" s="50">
        <f>Formato!Y27</f>
        <v>0</v>
      </c>
      <c r="AA23" s="50">
        <f>Formato!Z27</f>
        <v>0</v>
      </c>
      <c r="AB23" s="51">
        <f t="shared" si="0"/>
        <v>0</v>
      </c>
    </row>
    <row r="24" spans="1:28" ht="33.75" x14ac:dyDescent="0.2">
      <c r="A24" s="46">
        <f>Formato!A28</f>
        <v>23</v>
      </c>
      <c r="B24" s="46">
        <f>Formato!B28</f>
        <v>272217</v>
      </c>
      <c r="C24" s="46" t="str">
        <f>Formato!C28</f>
        <v>HLC272217</v>
      </c>
      <c r="D24" s="46">
        <f>Formato!D28</f>
        <v>31626</v>
      </c>
      <c r="E24" s="46" t="str">
        <f>Formato!E28</f>
        <v>VELASCO PEREZ NICOLAS</v>
      </c>
      <c r="F24" s="46" t="str">
        <f>Formato!F28</f>
        <v>RC 1113536243</v>
      </c>
      <c r="G24" s="46">
        <f>Formato!G28</f>
        <v>994000000941</v>
      </c>
      <c r="H24" s="47">
        <f>Formato!H28</f>
        <v>44629</v>
      </c>
      <c r="I24" s="47">
        <f>Formato!I28</f>
        <v>44592</v>
      </c>
      <c r="J24" s="46">
        <f>Formato!J28</f>
        <v>65600</v>
      </c>
      <c r="K24" s="46">
        <f>Formato!K28</f>
        <v>65600</v>
      </c>
      <c r="L24" s="46">
        <f>Formato!L28</f>
        <v>65600</v>
      </c>
      <c r="M24" s="46" t="str">
        <f>Formato!M28</f>
        <v>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v>
      </c>
      <c r="N24" s="46">
        <f>Formato!N28</f>
        <v>1</v>
      </c>
      <c r="O24" s="46" t="str">
        <f>+VLOOKUP($N24,Hoja1!$C$2:$E$21,2,0)</f>
        <v>Reclamación tramitada en su totalidad</v>
      </c>
      <c r="P24" s="48" t="str">
        <f>Formato!O28</f>
        <v>Pagada en su Totalidad.</v>
      </c>
      <c r="Q24" s="48" t="str">
        <f>Formato!P28</f>
        <v>MED</v>
      </c>
      <c r="R24" s="49" t="str">
        <f>Formato!Q28</f>
        <v xml:space="preserve">29/05/2023  </v>
      </c>
      <c r="S24" s="50">
        <f>Formato!R28</f>
        <v>65600</v>
      </c>
      <c r="T24" s="48">
        <f>Formato!S28</f>
        <v>0</v>
      </c>
      <c r="U24" s="48">
        <f>Formato!T28</f>
        <v>0</v>
      </c>
      <c r="V24" s="48" t="str">
        <f>Formato!U28</f>
        <v xml:space="preserve">Nro. OP 800525268   </v>
      </c>
      <c r="W24" s="50">
        <f>Formato!V28</f>
        <v>0</v>
      </c>
      <c r="X24" s="50">
        <f>Formato!W28</f>
        <v>0</v>
      </c>
      <c r="Y24" s="50">
        <f>Formato!X28</f>
        <v>0</v>
      </c>
      <c r="Z24" s="50">
        <f>Formato!Y28</f>
        <v>0</v>
      </c>
      <c r="AA24" s="50">
        <f>Formato!Z28</f>
        <v>0</v>
      </c>
      <c r="AB24" s="51">
        <f t="shared" si="0"/>
        <v>0</v>
      </c>
    </row>
    <row r="25" spans="1:28" ht="33.75" x14ac:dyDescent="0.2">
      <c r="A25" s="46">
        <f>Formato!A29</f>
        <v>24</v>
      </c>
      <c r="B25" s="46">
        <f>Formato!B29</f>
        <v>278380</v>
      </c>
      <c r="C25" s="46" t="str">
        <f>Formato!C29</f>
        <v>HLC278380</v>
      </c>
      <c r="D25" s="46">
        <f>Formato!D29</f>
        <v>31027</v>
      </c>
      <c r="E25" s="46" t="str">
        <f>Formato!E29</f>
        <v>RIVERA LONGA XIOMARA</v>
      </c>
      <c r="F25" s="46" t="str">
        <f>Formato!F29</f>
        <v>TI 1113535009</v>
      </c>
      <c r="G25" s="46">
        <f>Formato!G29</f>
        <v>994000004279</v>
      </c>
      <c r="H25" s="47">
        <f>Formato!H29</f>
        <v>44699</v>
      </c>
      <c r="I25" s="47">
        <f>Formato!I29</f>
        <v>44644</v>
      </c>
      <c r="J25" s="46">
        <f>Formato!J29</f>
        <v>179200</v>
      </c>
      <c r="K25" s="46">
        <f>Formato!K29</f>
        <v>179200</v>
      </c>
      <c r="L25" s="46">
        <f>Formato!L29</f>
        <v>179200</v>
      </c>
      <c r="M25" s="46" t="str">
        <f>Formato!M29</f>
        <v>Se glosa El item 1 con código 39145   descripcion Consulta de urgencias correspondiente a Facturacion en función a 1.15   por la cantidad: 1   por el valor de 65.600 debido a: DATOS INSUFICIENTES DEL USUARIO: NO SE EVIDENCIA DOCUMENTO DE IDENTIFICACION DEL ASEGURADO. DOCUMENTACION SUJETA A AUDITORIA MEDICA.||Se glosa El item 3 con código 21101   descripcion Mano   dedos   puño (muñeca)   codo   pie    clavícula   antebrazo   cuello de pie  (tobillo)   edad ósea (carpograma)   calcáneo correspondiente a Facturacion en función a 1.15   por la cantidad: 2   por el valor de 112.600 debido a: DATOS INSUFICIENTES DEL USUARIO: NO SE EVIDENCIA DOCUMENTO DE IDENTIFICACION DEL ASEGURADO. DOCUMENTACION SUJETA A AUDITORIA MEDICA.||Se glosa El item 5 con código 77701   descripcion Medicamentos | correspondiente a Facturacion en función a 1.15   por la cantidad: 1   por el valor de 637 debido a: DATOS INSUFICIENTES DEL USUARIO: NO SE EVIDENCIA DOCUMENTO DE IDENTIFICACION DEL ASEGURADO. DOCUMENTACION SUJETA A AUDITORIA MEDICA.||Se glosa El item 7 con código 77702   descripcion materiales correspondiente a Facturacion en función a 1.15   por la cantidad: 1   por el valor de 363 debido a: DATOS INSUFICIENTES DEL USUARIO: NO SE EVIDENCIA DOCUMENTO DE IDENTIFICACION DEL ASEGURADO. DOCUMENTACION SUJETA A AUDITORIA MEDICA.||Respuesta Glosa: APE_AGARZON - 24/05/2023| Se levanta glosa parcial. entidad aporta documento solicitado. Se realiza auditoria integral Se glosa RX de rodilla derecha por pertinencia   no se encuentra concordancia con las lesiones descritas en historia clínica. ||</v>
      </c>
      <c r="N25" s="46">
        <f>Formato!N29</f>
        <v>1</v>
      </c>
      <c r="O25" s="46" t="str">
        <f>+VLOOKUP($N25,Hoja1!$C$2:$E$21,2,0)</f>
        <v>Reclamación tramitada en su totalidad</v>
      </c>
      <c r="P25" s="48" t="str">
        <f>Formato!O29</f>
        <v>Pagada en su Totalidad.</v>
      </c>
      <c r="Q25" s="48" t="str">
        <f>Formato!P29</f>
        <v>MED</v>
      </c>
      <c r="R25" s="49" t="str">
        <f>Formato!Q29</f>
        <v xml:space="preserve">09/06/2023  29/05/2023  </v>
      </c>
      <c r="S25" s="50">
        <f>Formato!R29</f>
        <v>179200</v>
      </c>
      <c r="T25" s="48">
        <f>Formato!S29</f>
        <v>0</v>
      </c>
      <c r="U25" s="48">
        <f>Formato!T29</f>
        <v>0</v>
      </c>
      <c r="V25" s="48" t="str">
        <f>Formato!U29</f>
        <v xml:space="preserve">Nro. OP 800525268   Nro. OP 800527277   </v>
      </c>
      <c r="W25" s="50">
        <f>Formato!V29</f>
        <v>0</v>
      </c>
      <c r="X25" s="50">
        <f>Formato!W29</f>
        <v>0</v>
      </c>
      <c r="Y25" s="50">
        <f>Formato!X29</f>
        <v>0</v>
      </c>
      <c r="Z25" s="50">
        <f>Formato!Y29</f>
        <v>0</v>
      </c>
      <c r="AA25" s="50">
        <f>Formato!Z29</f>
        <v>0</v>
      </c>
      <c r="AB25" s="51">
        <f t="shared" si="0"/>
        <v>0</v>
      </c>
    </row>
    <row r="26" spans="1:28" ht="33.75" x14ac:dyDescent="0.2">
      <c r="A26" s="46">
        <f>Formato!A30</f>
        <v>25</v>
      </c>
      <c r="B26" s="46">
        <f>Formato!B30</f>
        <v>284890</v>
      </c>
      <c r="C26" s="46" t="str">
        <f>Formato!C30</f>
        <v>HLC284890</v>
      </c>
      <c r="D26" s="46">
        <f>Formato!D30</f>
        <v>31715</v>
      </c>
      <c r="E26" s="46" t="str">
        <f>Formato!E30</f>
        <v>REYES MUÑOZ HILARY</v>
      </c>
      <c r="F26" s="46" t="str">
        <f>Formato!F30</f>
        <v>RC 1113535709</v>
      </c>
      <c r="G26" s="46">
        <f>Formato!G30</f>
        <v>994000000941</v>
      </c>
      <c r="H26" s="47">
        <f>Formato!H30</f>
        <v>44720</v>
      </c>
      <c r="I26" s="47">
        <f>Formato!I30</f>
        <v>44690</v>
      </c>
      <c r="J26" s="46">
        <f>Formato!J30</f>
        <v>125577</v>
      </c>
      <c r="K26" s="46">
        <f>Formato!K30</f>
        <v>125577</v>
      </c>
      <c r="L26" s="46">
        <f>Formato!L30</f>
        <v>125577</v>
      </c>
      <c r="M26" s="46" t="str">
        <f>Formato!M30</f>
        <v>Se glosa El item 1 con código 77701   descripcion Medicamentos | correspondiente a Facturacion en función a 1.15   por la cantidad: 1   por el valor de 637 debido a: no se evidencia documento de identificación del asegurado   formato de reclamación   sujeto a auditoria medica.||Se glosa El item 3 con código 77702   descripcion materiales correspondiente a Facturacion en función a 1.15   por la cantidad: 1   por el valor de 340 debido a: no se evidencia documento de identificación del asegurado   formato de reclamación   sujeto a auditoria medica.||Se glosa El item 5 con código 39145   descripcion Consulta de urgencias correspondiente a Facturacion en función a 1.15   por la cantidad: 1   por el valor de 49.600 debido a: no se evidencia documento de identificación del asegurado   formato de reclamación   sujeto a auditoria medica.||Se glosa El item 7 con código 21142   descripcion Columna lumbosacra correspondiente a Facturacion en función a 1.15   por la cantidad: 1   por el valor de 75.000 debido a: no se evidencia documento de identificación del asegurado   formato de reclamación   sujeto a auditoria medica.||</v>
      </c>
      <c r="N26" s="46">
        <f>Formato!N30</f>
        <v>1</v>
      </c>
      <c r="O26" s="46" t="str">
        <f>+VLOOKUP($N26,Hoja1!$C$2:$E$21,2,0)</f>
        <v>Reclamación tramitada en su totalidad</v>
      </c>
      <c r="P26" s="48" t="str">
        <f>Formato!O30</f>
        <v>Pagada en su Totalidad.</v>
      </c>
      <c r="Q26" s="48" t="str">
        <f>Formato!P30</f>
        <v>MED</v>
      </c>
      <c r="R26" s="49" t="str">
        <f>Formato!Q30</f>
        <v xml:space="preserve">29/05/2023  </v>
      </c>
      <c r="S26" s="50">
        <f>Formato!R30</f>
        <v>125577</v>
      </c>
      <c r="T26" s="48">
        <f>Formato!S30</f>
        <v>0</v>
      </c>
      <c r="U26" s="48">
        <f>Formato!T30</f>
        <v>0</v>
      </c>
      <c r="V26" s="48" t="str">
        <f>Formato!U30</f>
        <v xml:space="preserve">Nro. OP 800525268   </v>
      </c>
      <c r="W26" s="50">
        <f>Formato!V30</f>
        <v>0</v>
      </c>
      <c r="X26" s="50">
        <f>Formato!W30</f>
        <v>0</v>
      </c>
      <c r="Y26" s="50">
        <f>Formato!X30</f>
        <v>0</v>
      </c>
      <c r="Z26" s="50">
        <f>Formato!Y30</f>
        <v>0</v>
      </c>
      <c r="AA26" s="50">
        <f>Formato!Z30</f>
        <v>0</v>
      </c>
      <c r="AB26" s="51">
        <f t="shared" si="0"/>
        <v>0</v>
      </c>
    </row>
    <row r="27" spans="1:28" ht="33.75" x14ac:dyDescent="0.2">
      <c r="A27" s="46">
        <f>Formato!A31</f>
        <v>26</v>
      </c>
      <c r="B27" s="46">
        <f>Formato!B31</f>
        <v>292144</v>
      </c>
      <c r="C27" s="46" t="str">
        <f>Formato!C31</f>
        <v>HLC292144</v>
      </c>
      <c r="D27" s="46">
        <f>Formato!D31</f>
        <v>32083</v>
      </c>
      <c r="E27" s="46" t="str">
        <f>Formato!E31</f>
        <v>CHICANGANA CERA MATIAS</v>
      </c>
      <c r="F27" s="46" t="str">
        <f>Formato!F31</f>
        <v>RC 1111485607</v>
      </c>
      <c r="G27" s="46">
        <f>Formato!G31</f>
        <v>994000004279</v>
      </c>
      <c r="H27" s="47">
        <f>Formato!H31</f>
        <v>44789</v>
      </c>
      <c r="I27" s="47">
        <f>Formato!I31</f>
        <v>44735</v>
      </c>
      <c r="J27" s="46">
        <f>Formato!J31</f>
        <v>106200</v>
      </c>
      <c r="K27" s="46">
        <f>Formato!K31</f>
        <v>106200</v>
      </c>
      <c r="L27" s="46">
        <f>Formato!L31</f>
        <v>106200</v>
      </c>
      <c r="M27" s="46" t="str">
        <f>Formato!M31</f>
        <v>Se glosa El item 1 con código 39145   descripcion Consulta de urgencias correspondiente a Facturacion en función a 1.15   por la cantidad: 1   por el valor de 49.600 debido a: No se evidencia documento de identificación del asegurado. documentación sujeta a auditoria médica||Se glosa El item 3 con código 39201   descripcion Derechos de sala para suturas correspondiente a Facturacion en función a 1.15   por la cantidad: 1   por el valor de 42.500 debido a: No se evidencia documento de identificación del asegurado. documentación sujeta a auditoria médica||Se glosa El item 5 con código 39146   descripcion Sutura correspondiente a Facturacion en función a 1.15   por la cantidad: 1   por el valor de 14.100 debido a: No se evidencia documento de identificación del asegurado. documentación sujeta a auditoria médica||Respuesta Glosa: APE.MGALINDO - 31/08/2022| Se ratifica glosa PSS no aporta documento de identificación solicitado;  (sujeto a auditoria medica).||</v>
      </c>
      <c r="N27" s="46">
        <f>Formato!N31</f>
        <v>1</v>
      </c>
      <c r="O27" s="46" t="str">
        <f>+VLOOKUP($N27,Hoja1!$C$2:$E$21,2,0)</f>
        <v>Reclamación tramitada en su totalidad</v>
      </c>
      <c r="P27" s="48" t="str">
        <f>Formato!O31</f>
        <v>Pagada en su Totalidad.</v>
      </c>
      <c r="Q27" s="48" t="str">
        <f>Formato!P31</f>
        <v>MED</v>
      </c>
      <c r="R27" s="49">
        <f>Formato!Q31</f>
        <v>45086</v>
      </c>
      <c r="S27" s="50">
        <f>Formato!R31</f>
        <v>106200</v>
      </c>
      <c r="T27" s="48">
        <f>Formato!S31</f>
        <v>0</v>
      </c>
      <c r="U27" s="48">
        <f>Formato!T31</f>
        <v>0</v>
      </c>
      <c r="V27" s="48">
        <f>Formato!U31</f>
        <v>800527277</v>
      </c>
      <c r="W27" s="50">
        <f>Formato!V31</f>
        <v>0</v>
      </c>
      <c r="X27" s="50">
        <f>Formato!W31</f>
        <v>0</v>
      </c>
      <c r="Y27" s="50">
        <f>Formato!X31</f>
        <v>0</v>
      </c>
      <c r="Z27" s="50">
        <f>Formato!Y31</f>
        <v>0</v>
      </c>
      <c r="AA27" s="50">
        <f>Formato!Z31</f>
        <v>0</v>
      </c>
      <c r="AB27" s="51">
        <f t="shared" si="0"/>
        <v>0</v>
      </c>
    </row>
    <row r="28" spans="1:28" ht="33.75" x14ac:dyDescent="0.2">
      <c r="A28" s="46">
        <f>Formato!A32</f>
        <v>27</v>
      </c>
      <c r="B28" s="46">
        <f>Formato!B32</f>
        <v>293533</v>
      </c>
      <c r="C28" s="46" t="str">
        <f>Formato!C32</f>
        <v>HLC293533</v>
      </c>
      <c r="D28" s="46">
        <f>Formato!D32</f>
        <v>3147</v>
      </c>
      <c r="E28" s="46" t="str">
        <f>Formato!E32</f>
        <v>ZUÑIGA QUINTERO LAURA</v>
      </c>
      <c r="F28" s="46" t="str">
        <f>Formato!F32</f>
        <v>TI 1108338197</v>
      </c>
      <c r="G28" s="46">
        <f>Formato!G32</f>
        <v>994000001710</v>
      </c>
      <c r="H28" s="47">
        <f>Formato!H32</f>
        <v>44802</v>
      </c>
      <c r="I28" s="47">
        <f>Formato!I32</f>
        <v>44763</v>
      </c>
      <c r="J28" s="46">
        <f>Formato!J32</f>
        <v>106200</v>
      </c>
      <c r="K28" s="46">
        <f>Formato!K32</f>
        <v>106200</v>
      </c>
      <c r="L28" s="46">
        <f>Formato!L32</f>
        <v>106200</v>
      </c>
      <c r="M28" s="46" t="str">
        <f>Formato!M32</f>
        <v>Reclamación Tramitada en su totalidad</v>
      </c>
      <c r="N28" s="46">
        <f>Formato!N32</f>
        <v>1</v>
      </c>
      <c r="O28" s="46" t="str">
        <f>+VLOOKUP($N28,Hoja1!$C$2:$E$21,2,0)</f>
        <v>Reclamación tramitada en su totalidad</v>
      </c>
      <c r="P28" s="48" t="str">
        <f>Formato!O32</f>
        <v>Pagada en su Totalidad.</v>
      </c>
      <c r="Q28" s="48" t="str">
        <f>Formato!P32</f>
        <v>MED</v>
      </c>
      <c r="R28" s="49" t="str">
        <f>Formato!Q32</f>
        <v xml:space="preserve">13/09/2022  </v>
      </c>
      <c r="S28" s="50">
        <f>Formato!R32</f>
        <v>106200</v>
      </c>
      <c r="T28" s="48">
        <f>Formato!S32</f>
        <v>0</v>
      </c>
      <c r="U28" s="48">
        <f>Formato!T32</f>
        <v>0</v>
      </c>
      <c r="V28" s="48" t="str">
        <f>Formato!U32</f>
        <v xml:space="preserve">Nro. OP 800488959   </v>
      </c>
      <c r="W28" s="50">
        <f>Formato!V32</f>
        <v>0</v>
      </c>
      <c r="X28" s="50">
        <f>Formato!W32</f>
        <v>0</v>
      </c>
      <c r="Y28" s="50">
        <f>Formato!X32</f>
        <v>0</v>
      </c>
      <c r="Z28" s="50">
        <f>Formato!Y32</f>
        <v>0</v>
      </c>
      <c r="AA28" s="50">
        <f>Formato!Z32</f>
        <v>0</v>
      </c>
      <c r="AB28" s="51">
        <f t="shared" si="0"/>
        <v>0</v>
      </c>
    </row>
    <row r="29" spans="1:28" ht="33.75" x14ac:dyDescent="0.2">
      <c r="A29" s="46">
        <f>Formato!A33</f>
        <v>28</v>
      </c>
      <c r="B29" s="46">
        <f>Formato!B33</f>
        <v>300393</v>
      </c>
      <c r="C29" s="46" t="str">
        <f>Formato!C33</f>
        <v>HLC300393</v>
      </c>
      <c r="D29" s="46">
        <f>Formato!D33</f>
        <v>38375</v>
      </c>
      <c r="E29" s="46" t="str">
        <f>Formato!E33</f>
        <v>AMU PASCUAZA JUAN</v>
      </c>
      <c r="F29" s="46" t="str">
        <f>Formato!F33</f>
        <v>CC 1115548025</v>
      </c>
      <c r="G29" s="46">
        <f>Formato!G33</f>
        <v>994000000003</v>
      </c>
      <c r="H29" s="47">
        <f>Formato!H33</f>
        <v>44811</v>
      </c>
      <c r="I29" s="47">
        <f>Formato!I33</f>
        <v>44803</v>
      </c>
      <c r="J29" s="46">
        <f>Formato!J33</f>
        <v>40900</v>
      </c>
      <c r="K29" s="46">
        <f>Formato!K33</f>
        <v>40900</v>
      </c>
      <c r="L29" s="46">
        <f>Formato!L33</f>
        <v>40900</v>
      </c>
      <c r="M29" s="46" t="str">
        <f>Formato!M33</f>
        <v>Se glosa El item 1 con código 39146   descripcion Sutura correspondiente a Facturacion en función a 1.15   por la cantidad: 1   por el valor de 17.200 debido a: NO SE EVIDENCIA CERTIFICACIÓN EXPEDIDA POR EL SENA. RECLAMACIÓN SUJETA A AUDITORIA MEDICA||Se glosa El item 3 con código 39202   descripcion Derechos de sala para curaciones correspondiente a Facturacion en función a 1.15   por la cantidad: 1   por el valor de 23.700 debido a: NO SE EVIDENCIA CERTIFICACIÓN EXPEDIDA POR EL SENA. RECLAMACIÓN SUJETA A AUDITORIA MEDICA||</v>
      </c>
      <c r="N29" s="46">
        <f>Formato!N33</f>
        <v>1</v>
      </c>
      <c r="O29" s="46" t="str">
        <f>+VLOOKUP($N29,Hoja1!$C$2:$E$21,2,0)</f>
        <v>Reclamación tramitada en su totalidad</v>
      </c>
      <c r="P29" s="48" t="str">
        <f>Formato!O33</f>
        <v>Pagada en su Totalidad.</v>
      </c>
      <c r="Q29" s="48" t="str">
        <f>Formato!P33</f>
        <v>MED</v>
      </c>
      <c r="R29" s="49" t="str">
        <f>Formato!Q33</f>
        <v xml:space="preserve">29/05/2023  </v>
      </c>
      <c r="S29" s="50">
        <f>Formato!R33</f>
        <v>40900</v>
      </c>
      <c r="T29" s="48">
        <f>Formato!S33</f>
        <v>0</v>
      </c>
      <c r="U29" s="48">
        <f>Formato!T33</f>
        <v>0</v>
      </c>
      <c r="V29" s="48" t="str">
        <f>Formato!U33</f>
        <v xml:space="preserve">Nro. OP 800525268   </v>
      </c>
      <c r="W29" s="50">
        <f>Formato!V33</f>
        <v>0</v>
      </c>
      <c r="X29" s="50">
        <f>Formato!W33</f>
        <v>0</v>
      </c>
      <c r="Y29" s="50">
        <f>Formato!X33</f>
        <v>0</v>
      </c>
      <c r="Z29" s="50">
        <f>Formato!Y33</f>
        <v>0</v>
      </c>
      <c r="AA29" s="50">
        <f>Formato!Z33</f>
        <v>0</v>
      </c>
      <c r="AB29" s="51">
        <f t="shared" si="0"/>
        <v>0</v>
      </c>
    </row>
    <row r="30" spans="1:28" ht="33.75" x14ac:dyDescent="0.2">
      <c r="A30" s="46">
        <f>Formato!A34</f>
        <v>29</v>
      </c>
      <c r="B30" s="46">
        <f>Formato!B34</f>
        <v>302000</v>
      </c>
      <c r="C30" s="46" t="str">
        <f>Formato!C34</f>
        <v>HLC302000</v>
      </c>
      <c r="D30" s="46">
        <f>Formato!D34</f>
        <v>31806</v>
      </c>
      <c r="E30" s="46" t="str">
        <f>Formato!E34</f>
        <v>SALAZAR POLANCO SAMUEL</v>
      </c>
      <c r="F30" s="46" t="str">
        <f>Formato!F34</f>
        <v>TI 1105931952</v>
      </c>
      <c r="G30" s="46">
        <f>Formato!G34</f>
        <v>994000001121</v>
      </c>
      <c r="H30" s="47">
        <f>Formato!H34</f>
        <v>44854</v>
      </c>
      <c r="I30" s="47">
        <f>Formato!I34</f>
        <v>44817</v>
      </c>
      <c r="J30" s="46">
        <f>Formato!J34</f>
        <v>66782</v>
      </c>
      <c r="K30" s="46">
        <f>Formato!K34</f>
        <v>66782</v>
      </c>
      <c r="L30" s="46">
        <f>Formato!L34</f>
        <v>66782</v>
      </c>
      <c r="M30" s="46" t="str">
        <f>Formato!M34</f>
        <v>Reclamación Tramitada en su totalidad</v>
      </c>
      <c r="N30" s="46">
        <f>Formato!N34</f>
        <v>1</v>
      </c>
      <c r="O30" s="46" t="str">
        <f>+VLOOKUP($N30,Hoja1!$C$2:$E$21,2,0)</f>
        <v>Reclamación tramitada en su totalidad</v>
      </c>
      <c r="P30" s="48" t="str">
        <f>Formato!O34</f>
        <v>Pagada en su Totalidad.</v>
      </c>
      <c r="Q30" s="48" t="str">
        <f>Formato!P34</f>
        <v>MED</v>
      </c>
      <c r="R30" s="49" t="str">
        <f>Formato!Q34</f>
        <v xml:space="preserve">28/10/2022  </v>
      </c>
      <c r="S30" s="50">
        <f>Formato!R34</f>
        <v>66782</v>
      </c>
      <c r="T30" s="48">
        <f>Formato!S34</f>
        <v>0</v>
      </c>
      <c r="U30" s="48">
        <f>Formato!T34</f>
        <v>0</v>
      </c>
      <c r="V30" s="48" t="str">
        <f>Formato!U34</f>
        <v xml:space="preserve">Nro. OP 800495582   </v>
      </c>
      <c r="W30" s="50">
        <f>Formato!V34</f>
        <v>0</v>
      </c>
      <c r="X30" s="50">
        <f>Formato!W34</f>
        <v>0</v>
      </c>
      <c r="Y30" s="50">
        <f>Formato!X34</f>
        <v>0</v>
      </c>
      <c r="Z30" s="50">
        <f>Formato!Y34</f>
        <v>0</v>
      </c>
      <c r="AA30" s="50">
        <f>Formato!Z34</f>
        <v>0</v>
      </c>
      <c r="AB30" s="51">
        <f t="shared" si="0"/>
        <v>0</v>
      </c>
    </row>
    <row r="31" spans="1:28" ht="33.75" x14ac:dyDescent="0.2">
      <c r="A31" s="46">
        <f>Formato!A35</f>
        <v>30</v>
      </c>
      <c r="B31" s="46">
        <f>Formato!B35</f>
        <v>302407</v>
      </c>
      <c r="C31" s="46" t="str">
        <f>Formato!C35</f>
        <v>HLC302407</v>
      </c>
      <c r="D31" s="46">
        <f>Formato!D35</f>
        <v>31809</v>
      </c>
      <c r="E31" s="46" t="str">
        <f>Formato!E35</f>
        <v>SOLARTE LOTERO ISABELLA</v>
      </c>
      <c r="F31" s="46" t="str">
        <f>Formato!F35</f>
        <v>TI 1115549252</v>
      </c>
      <c r="G31" s="46">
        <f>Formato!G35</f>
        <v>994000001121</v>
      </c>
      <c r="H31" s="47">
        <f>Formato!H35</f>
        <v>44854</v>
      </c>
      <c r="I31" s="47">
        <f>Formato!I35</f>
        <v>44819</v>
      </c>
      <c r="J31" s="46">
        <f>Formato!J35</f>
        <v>144200</v>
      </c>
      <c r="K31" s="46">
        <f>Formato!K35</f>
        <v>144200</v>
      </c>
      <c r="L31" s="46">
        <f>Formato!L35</f>
        <v>144200</v>
      </c>
      <c r="M31" s="46" t="str">
        <f>Formato!M35</f>
        <v>Reclamación Tramitada en su totalidad</v>
      </c>
      <c r="N31" s="46">
        <f>Formato!N35</f>
        <v>1</v>
      </c>
      <c r="O31" s="46" t="str">
        <f>+VLOOKUP($N31,Hoja1!$C$2:$E$21,2,0)</f>
        <v>Reclamación tramitada en su totalidad</v>
      </c>
      <c r="P31" s="48" t="str">
        <f>Formato!O35</f>
        <v>Pagada en su Totalidad.</v>
      </c>
      <c r="Q31" s="48" t="str">
        <f>Formato!P35</f>
        <v>MED</v>
      </c>
      <c r="R31" s="49" t="str">
        <f>Formato!Q35</f>
        <v xml:space="preserve">28/10/2022  </v>
      </c>
      <c r="S31" s="50">
        <f>Formato!R35</f>
        <v>144200</v>
      </c>
      <c r="T31" s="48">
        <f>Formato!S35</f>
        <v>0</v>
      </c>
      <c r="U31" s="48">
        <f>Formato!T35</f>
        <v>0</v>
      </c>
      <c r="V31" s="48" t="str">
        <f>Formato!U35</f>
        <v xml:space="preserve">Nro. OP 800495582   </v>
      </c>
      <c r="W31" s="50">
        <f>Formato!V35</f>
        <v>0</v>
      </c>
      <c r="X31" s="50">
        <f>Formato!W35</f>
        <v>0</v>
      </c>
      <c r="Y31" s="50">
        <f>Formato!X35</f>
        <v>0</v>
      </c>
      <c r="Z31" s="50">
        <f>Formato!Y35</f>
        <v>0</v>
      </c>
      <c r="AA31" s="50">
        <f>Formato!Z35</f>
        <v>0</v>
      </c>
      <c r="AB31" s="51">
        <f t="shared" si="0"/>
        <v>0</v>
      </c>
    </row>
    <row r="32" spans="1:28" ht="33.75" x14ac:dyDescent="0.2">
      <c r="A32" s="46">
        <f>Formato!A36</f>
        <v>31</v>
      </c>
      <c r="B32" s="46">
        <f>Formato!B36</f>
        <v>302670</v>
      </c>
      <c r="C32" s="46" t="str">
        <f>Formato!C36</f>
        <v>HLC302670</v>
      </c>
      <c r="D32" s="46">
        <f>Formato!D36</f>
        <v>31804</v>
      </c>
      <c r="E32" s="46" t="str">
        <f>Formato!E36</f>
        <v>SALCEDO RAMIREZ ANA</v>
      </c>
      <c r="F32" s="46" t="str">
        <f>Formato!F36</f>
        <v>TI 1113533292</v>
      </c>
      <c r="G32" s="46">
        <f>Formato!G36</f>
        <v>994000001121</v>
      </c>
      <c r="H32" s="47">
        <f>Formato!H36</f>
        <v>44854</v>
      </c>
      <c r="I32" s="47">
        <f>Formato!I36</f>
        <v>44821</v>
      </c>
      <c r="J32" s="46">
        <f>Formato!J36</f>
        <v>104355</v>
      </c>
      <c r="K32" s="46">
        <f>Formato!K36</f>
        <v>104355</v>
      </c>
      <c r="L32" s="46">
        <f>Formato!L36</f>
        <v>104355</v>
      </c>
      <c r="M32" s="46" t="str">
        <f>Formato!M36</f>
        <v>Reclamación Tramitada en su totalidad</v>
      </c>
      <c r="N32" s="46">
        <f>Formato!N36</f>
        <v>1</v>
      </c>
      <c r="O32" s="46" t="str">
        <f>+VLOOKUP($N32,Hoja1!$C$2:$E$21,2,0)</f>
        <v>Reclamación tramitada en su totalidad</v>
      </c>
      <c r="P32" s="48" t="str">
        <f>Formato!O36</f>
        <v>Pagada en su Totalidad.</v>
      </c>
      <c r="Q32" s="48" t="str">
        <f>Formato!P36</f>
        <v>MED</v>
      </c>
      <c r="R32" s="49" t="str">
        <f>Formato!Q36</f>
        <v xml:space="preserve">28/10/2022  </v>
      </c>
      <c r="S32" s="50">
        <f>Formato!R36</f>
        <v>104355</v>
      </c>
      <c r="T32" s="48">
        <f>Formato!S36</f>
        <v>0</v>
      </c>
      <c r="U32" s="48">
        <f>Formato!T36</f>
        <v>0</v>
      </c>
      <c r="V32" s="48" t="str">
        <f>Formato!U36</f>
        <v xml:space="preserve">Nro. OP 800495582   </v>
      </c>
      <c r="W32" s="50">
        <f>Formato!V36</f>
        <v>0</v>
      </c>
      <c r="X32" s="50">
        <f>Formato!W36</f>
        <v>0</v>
      </c>
      <c r="Y32" s="50">
        <f>Formato!X36</f>
        <v>0</v>
      </c>
      <c r="Z32" s="50">
        <f>Formato!Y36</f>
        <v>0</v>
      </c>
      <c r="AA32" s="50">
        <f>Formato!Z36</f>
        <v>0</v>
      </c>
      <c r="AB32" s="51">
        <f t="shared" si="0"/>
        <v>0</v>
      </c>
    </row>
    <row r="33" spans="1:28" ht="33.75" x14ac:dyDescent="0.2">
      <c r="A33" s="46">
        <f>Formato!A37</f>
        <v>32</v>
      </c>
      <c r="B33" s="46">
        <f>Formato!B37</f>
        <v>302957</v>
      </c>
      <c r="C33" s="46" t="str">
        <f>Formato!C37</f>
        <v>HLC302957</v>
      </c>
      <c r="D33" s="46">
        <f>Formato!D37</f>
        <v>31816</v>
      </c>
      <c r="E33" s="46" t="str">
        <f>Formato!E37</f>
        <v>POLANDO GALINDO SALOME</v>
      </c>
      <c r="F33" s="46" t="str">
        <f>Formato!F37</f>
        <v>TI 1107865953</v>
      </c>
      <c r="G33" s="46">
        <f>Formato!G37</f>
        <v>994000001121</v>
      </c>
      <c r="H33" s="47">
        <f>Formato!H37</f>
        <v>44854</v>
      </c>
      <c r="I33" s="47">
        <f>Formato!I37</f>
        <v>44824</v>
      </c>
      <c r="J33" s="46">
        <f>Formato!J37</f>
        <v>65700</v>
      </c>
      <c r="K33" s="46">
        <f>Formato!K37</f>
        <v>65700</v>
      </c>
      <c r="L33" s="46">
        <f>Formato!L37</f>
        <v>65700</v>
      </c>
      <c r="M33" s="46" t="str">
        <f>Formato!M37</f>
        <v>Se glosa El item 1 con código 39145   descripcion Consulta de urgencias correspondiente a Soportes en función a 3.09   por la cantidad: 1   por el valor de 65.700 debido a: NO SE EVIDENCIA DOCUMENTO DE IDENTIFICACION DEL ASEGURADO. DOCUMENTACION SUJETA A AUDITORIA MEDICA.||</v>
      </c>
      <c r="N33" s="46">
        <f>Formato!N37</f>
        <v>1</v>
      </c>
      <c r="O33" s="46" t="str">
        <f>+VLOOKUP($N33,Hoja1!$C$2:$E$21,2,0)</f>
        <v>Reclamación tramitada en su totalidad</v>
      </c>
      <c r="P33" s="48" t="str">
        <f>Formato!O37</f>
        <v>Pagada en su Totalidad.</v>
      </c>
      <c r="Q33" s="48" t="str">
        <f>Formato!P37</f>
        <v>MED</v>
      </c>
      <c r="R33" s="49" t="str">
        <f>Formato!Q37</f>
        <v xml:space="preserve">29/05/2023  </v>
      </c>
      <c r="S33" s="50">
        <f>Formato!R37</f>
        <v>65700</v>
      </c>
      <c r="T33" s="48">
        <f>Formato!S37</f>
        <v>0</v>
      </c>
      <c r="U33" s="48">
        <f>Formato!T37</f>
        <v>0</v>
      </c>
      <c r="V33" s="48" t="str">
        <f>Formato!U37</f>
        <v xml:space="preserve">Nro. OP 800525268   </v>
      </c>
      <c r="W33" s="50">
        <f>Formato!V37</f>
        <v>0</v>
      </c>
      <c r="X33" s="50">
        <f>Formato!W37</f>
        <v>0</v>
      </c>
      <c r="Y33" s="50">
        <f>Formato!X37</f>
        <v>0</v>
      </c>
      <c r="Z33" s="50">
        <f>Formato!Y37</f>
        <v>0</v>
      </c>
      <c r="AA33" s="50">
        <f>Formato!Z37</f>
        <v>0</v>
      </c>
      <c r="AB33" s="51">
        <f t="shared" si="0"/>
        <v>0</v>
      </c>
    </row>
    <row r="34" spans="1:28" ht="33.75" x14ac:dyDescent="0.2">
      <c r="A34" s="46">
        <f>Formato!A38</f>
        <v>33</v>
      </c>
      <c r="B34" s="46">
        <f>Formato!B38</f>
        <v>303382</v>
      </c>
      <c r="C34" s="46" t="str">
        <f>Formato!C38</f>
        <v>HLC303382</v>
      </c>
      <c r="D34" s="46">
        <f>Formato!D38</f>
        <v>31823</v>
      </c>
      <c r="E34" s="46" t="str">
        <f>Formato!E38</f>
        <v>CALDERON CONDE SAMUEL</v>
      </c>
      <c r="F34" s="46" t="str">
        <f>Formato!F38</f>
        <v>RC 1115549648</v>
      </c>
      <c r="G34" s="46">
        <f>Formato!G38</f>
        <v>994000001121</v>
      </c>
      <c r="H34" s="47">
        <f>Formato!H38</f>
        <v>44854</v>
      </c>
      <c r="I34" s="47">
        <f>Formato!I38</f>
        <v>44826</v>
      </c>
      <c r="J34" s="46">
        <f>Formato!J38</f>
        <v>65700</v>
      </c>
      <c r="K34" s="46">
        <f>Formato!K38</f>
        <v>65700</v>
      </c>
      <c r="L34" s="46">
        <f>Formato!L38</f>
        <v>65700</v>
      </c>
      <c r="M34" s="46" t="str">
        <f>Formato!M38</f>
        <v>Reclamación Tramitada en su totalidad</v>
      </c>
      <c r="N34" s="46">
        <f>Formato!N38</f>
        <v>1</v>
      </c>
      <c r="O34" s="46" t="str">
        <f>+VLOOKUP($N34,Hoja1!$C$2:$E$21,2,0)</f>
        <v>Reclamación tramitada en su totalidad</v>
      </c>
      <c r="P34" s="48" t="str">
        <f>Formato!O38</f>
        <v>Pagada en su Totalidad.</v>
      </c>
      <c r="Q34" s="48" t="str">
        <f>Formato!P38</f>
        <v>MED</v>
      </c>
      <c r="R34" s="49">
        <f>Formato!Q38</f>
        <v>44662</v>
      </c>
      <c r="S34" s="50">
        <f>Formato!R38</f>
        <v>65700</v>
      </c>
      <c r="T34" s="48">
        <f>Formato!S38</f>
        <v>0</v>
      </c>
      <c r="U34" s="48">
        <f>Formato!T38</f>
        <v>0</v>
      </c>
      <c r="V34" s="48" t="str">
        <f>Formato!U38</f>
        <v xml:space="preserve">Nro. OP 800496546   </v>
      </c>
      <c r="W34" s="50">
        <f>Formato!V38</f>
        <v>0</v>
      </c>
      <c r="X34" s="50">
        <f>Formato!W38</f>
        <v>0</v>
      </c>
      <c r="Y34" s="50">
        <f>Formato!X38</f>
        <v>0</v>
      </c>
      <c r="Z34" s="50">
        <f>Formato!Y38</f>
        <v>0</v>
      </c>
      <c r="AA34" s="50">
        <f>Formato!Z38</f>
        <v>0</v>
      </c>
      <c r="AB34" s="51">
        <f t="shared" si="0"/>
        <v>0</v>
      </c>
    </row>
    <row r="35" spans="1:28" ht="33.75" x14ac:dyDescent="0.2">
      <c r="A35" s="46">
        <f>Formato!A39</f>
        <v>34</v>
      </c>
      <c r="B35" s="46">
        <f>Formato!B39</f>
        <v>305009</v>
      </c>
      <c r="C35" s="46" t="str">
        <f>Formato!C39</f>
        <v>HLC305009</v>
      </c>
      <c r="D35" s="46">
        <f>Formato!D39</f>
        <v>31843</v>
      </c>
      <c r="E35" s="46" t="str">
        <f>Formato!E39</f>
        <v>GOMEZ YANDUN LAURA</v>
      </c>
      <c r="F35" s="46" t="str">
        <f>Formato!F39</f>
        <v>RC 1113538543</v>
      </c>
      <c r="G35" s="46">
        <f>Formato!G39</f>
        <v>994000001121</v>
      </c>
      <c r="H35" s="47">
        <f>Formato!H39</f>
        <v>44868</v>
      </c>
      <c r="I35" s="47">
        <f>Formato!I39</f>
        <v>44841</v>
      </c>
      <c r="J35" s="46">
        <f>Formato!J39</f>
        <v>111609</v>
      </c>
      <c r="K35" s="46">
        <f>Formato!K39</f>
        <v>111609</v>
      </c>
      <c r="L35" s="46">
        <f>Formato!L39</f>
        <v>111609</v>
      </c>
      <c r="M35" s="46" t="str">
        <f>Formato!M39</f>
        <v>Se glosa El item 1 con código 39145   descripcion Consulta de urgencias correspondiente a Soportes en función a 3.09   por la cantidad: 1   por el valor de 65.700 debido a: : NO SE EVIDENCIA DOCUMENTO DE IDENTIFICACION DEL ASEGURADO. DOCUMENTACION SUJETA A AUDITORIA MEDICA.||Se glosa El item 3 con código 21101   descripcion Mano   dedos   puño (muñeca)   codo   pie    clavícula   antebrazo   cuello de pie  (tobillo)   edad ósea (carpograma)   calcáneo correspondiente a Soportes en función a 3.09   por la cantidad: 1   por el valor de 43.100 debido a: NO SE EVIDENCIA DOCUMENTO DE IDENTIFICACION DEL ASEGURADO. DOCUMENTACION SUJETA A AUDITORIA MEDICA.||Se glosa El item 5 con código 77702   descripcion MATAERIALES E INSUMOS correspondiente a Soportes en función a 3.09   por la cantidad: 1   por el valor de 1.248 debido a: NO SE EVIDENCIA DOCUMENTO DE IDENTIFICACION DEL ASEGURADO. DOCUMENTACION SUJETA A AUDITORIA MEDICA.||Se glosa El item 9 con código 77701   descripcion Medicamentos | correspondiente a Soportes en función a 3.09   por la cantidad: 1   por el valor de 1.561 debido a: NO SE EVIDENCIA DOCUMENTO DE IDENTIFICACION DEL ASEGURADO. DOCUMENTACION SUJETA A AUDITORIA MEDICA.||</v>
      </c>
      <c r="N35" s="46">
        <f>Formato!N39</f>
        <v>1</v>
      </c>
      <c r="O35" s="46" t="str">
        <f>+VLOOKUP($N35,Hoja1!$C$2:$E$21,2,0)</f>
        <v>Reclamación tramitada en su totalidad</v>
      </c>
      <c r="P35" s="48" t="str">
        <f>Formato!O39</f>
        <v>Pagada en su Totalidad.</v>
      </c>
      <c r="Q35" s="48" t="str">
        <f>Formato!P39</f>
        <v>MED</v>
      </c>
      <c r="R35" s="49" t="str">
        <f>Formato!Q39</f>
        <v xml:space="preserve">29/05/2023  </v>
      </c>
      <c r="S35" s="50">
        <f>Formato!R39</f>
        <v>111609</v>
      </c>
      <c r="T35" s="48">
        <f>Formato!S39</f>
        <v>0</v>
      </c>
      <c r="U35" s="48">
        <f>Formato!T39</f>
        <v>0</v>
      </c>
      <c r="V35" s="48" t="str">
        <f>Formato!U39</f>
        <v xml:space="preserve">Nro. OP 800525268   </v>
      </c>
      <c r="W35" s="50">
        <f>Formato!V39</f>
        <v>0</v>
      </c>
      <c r="X35" s="50">
        <f>Formato!W39</f>
        <v>0</v>
      </c>
      <c r="Y35" s="50">
        <f>Formato!X39</f>
        <v>0</v>
      </c>
      <c r="Z35" s="50">
        <f>Formato!Y39</f>
        <v>0</v>
      </c>
      <c r="AA35" s="50">
        <f>Formato!Z39</f>
        <v>0</v>
      </c>
      <c r="AB35" s="51">
        <f t="shared" si="0"/>
        <v>0</v>
      </c>
    </row>
    <row r="36" spans="1:28" ht="33.75" x14ac:dyDescent="0.2">
      <c r="A36" s="46">
        <f>Formato!A40</f>
        <v>35</v>
      </c>
      <c r="B36" s="46">
        <f>Formato!B40</f>
        <v>305842</v>
      </c>
      <c r="C36" s="46" t="str">
        <f>Formato!C40</f>
        <v>HLC305842</v>
      </c>
      <c r="D36" s="46">
        <f>Formato!D40</f>
        <v>31850</v>
      </c>
      <c r="E36" s="46" t="str">
        <f>Formato!E40</f>
        <v>GALLEGO BERMUDEZ KEVIN</v>
      </c>
      <c r="F36" s="46" t="str">
        <f>Formato!F40</f>
        <v>TI 1105378659</v>
      </c>
      <c r="G36" s="46">
        <f>Formato!G40</f>
        <v>994000001121</v>
      </c>
      <c r="H36" s="47">
        <f>Formato!H40</f>
        <v>44868</v>
      </c>
      <c r="I36" s="47">
        <f>Formato!I40</f>
        <v>44852</v>
      </c>
      <c r="J36" s="46">
        <f>Formato!J40</f>
        <v>104667</v>
      </c>
      <c r="K36" s="46">
        <f>Formato!K40</f>
        <v>104667</v>
      </c>
      <c r="L36" s="46">
        <f>Formato!L40</f>
        <v>104667</v>
      </c>
      <c r="M36" s="46" t="str">
        <f>Formato!M40</f>
        <v>Reclamación Tramitada en su totalidad</v>
      </c>
      <c r="N36" s="46">
        <f>Formato!N40</f>
        <v>1</v>
      </c>
      <c r="O36" s="46" t="str">
        <f>+VLOOKUP($N36,Hoja1!$C$2:$E$21,2,0)</f>
        <v>Reclamación tramitada en su totalidad</v>
      </c>
      <c r="P36" s="48" t="str">
        <f>Formato!O40</f>
        <v>Pagada en su Totalidad.</v>
      </c>
      <c r="Q36" s="48" t="str">
        <f>Formato!P40</f>
        <v>MED</v>
      </c>
      <c r="R36" s="49" t="str">
        <f>Formato!Q40</f>
        <v xml:space="preserve">17/11/2022  </v>
      </c>
      <c r="S36" s="50">
        <f>Formato!R40</f>
        <v>104667</v>
      </c>
      <c r="T36" s="48">
        <f>Formato!S40</f>
        <v>0</v>
      </c>
      <c r="U36" s="48">
        <f>Formato!T40</f>
        <v>0</v>
      </c>
      <c r="V36" s="48" t="str">
        <f>Formato!U40</f>
        <v xml:space="preserve">Nro. OP 800498166   </v>
      </c>
      <c r="W36" s="50">
        <f>Formato!V40</f>
        <v>0</v>
      </c>
      <c r="X36" s="50">
        <f>Formato!W40</f>
        <v>0</v>
      </c>
      <c r="Y36" s="50">
        <f>Formato!X40</f>
        <v>0</v>
      </c>
      <c r="Z36" s="50">
        <f>Formato!Y40</f>
        <v>0</v>
      </c>
      <c r="AA36" s="50">
        <f>Formato!Z40</f>
        <v>0</v>
      </c>
      <c r="AB36" s="51">
        <f t="shared" si="0"/>
        <v>0</v>
      </c>
    </row>
    <row r="37" spans="1:28" ht="33.75" x14ac:dyDescent="0.2">
      <c r="A37" s="46">
        <f>Formato!A41</f>
        <v>36</v>
      </c>
      <c r="B37" s="46">
        <f>Formato!B41</f>
        <v>306166</v>
      </c>
      <c r="C37" s="46" t="str">
        <f>Formato!C41</f>
        <v>HLC306166</v>
      </c>
      <c r="D37" s="46">
        <f>Formato!D41</f>
        <v>31857</v>
      </c>
      <c r="E37" s="46" t="str">
        <f>Formato!E41</f>
        <v>GUTIERREZ DIAZ ANDRES</v>
      </c>
      <c r="F37" s="46" t="str">
        <f>Formato!F41</f>
        <v>TI 1109555014</v>
      </c>
      <c r="G37" s="46">
        <f>Formato!G41</f>
        <v>994000001121</v>
      </c>
      <c r="H37" s="47">
        <f>Formato!H41</f>
        <v>44868</v>
      </c>
      <c r="I37" s="47">
        <f>Formato!I41</f>
        <v>44854</v>
      </c>
      <c r="J37" s="46">
        <f>Formato!J41</f>
        <v>153166</v>
      </c>
      <c r="K37" s="46">
        <f>Formato!K41</f>
        <v>153166</v>
      </c>
      <c r="L37" s="46">
        <f>Formato!L41</f>
        <v>153166</v>
      </c>
      <c r="M37" s="46" t="str">
        <f>Formato!M41</f>
        <v>Reclamación Tramitada en su totalidad</v>
      </c>
      <c r="N37" s="46">
        <f>Formato!N41</f>
        <v>1</v>
      </c>
      <c r="O37" s="46" t="str">
        <f>+VLOOKUP($N37,Hoja1!$C$2:$E$21,2,0)</f>
        <v>Reclamación tramitada en su totalidad</v>
      </c>
      <c r="P37" s="48" t="str">
        <f>Formato!O41</f>
        <v>Pagada en su Totalidad.</v>
      </c>
      <c r="Q37" s="48" t="str">
        <f>Formato!P41</f>
        <v>MED</v>
      </c>
      <c r="R37" s="49" t="str">
        <f>Formato!Q41</f>
        <v xml:space="preserve">17/11/2022  </v>
      </c>
      <c r="S37" s="50">
        <f>Formato!R41</f>
        <v>153166</v>
      </c>
      <c r="T37" s="48">
        <f>Formato!S41</f>
        <v>0</v>
      </c>
      <c r="U37" s="48">
        <f>Formato!T41</f>
        <v>0</v>
      </c>
      <c r="V37" s="48" t="str">
        <f>Formato!U41</f>
        <v xml:space="preserve">Nro. OP 800498166   </v>
      </c>
      <c r="W37" s="50">
        <f>Formato!V41</f>
        <v>0</v>
      </c>
      <c r="X37" s="50">
        <f>Formato!W41</f>
        <v>0</v>
      </c>
      <c r="Y37" s="50">
        <f>Formato!X41</f>
        <v>0</v>
      </c>
      <c r="Z37" s="50">
        <f>Formato!Y41</f>
        <v>0</v>
      </c>
      <c r="AA37" s="50">
        <f>Formato!Z41</f>
        <v>0</v>
      </c>
      <c r="AB37" s="51">
        <f t="shared" si="0"/>
        <v>0</v>
      </c>
    </row>
    <row r="38" spans="1:28" ht="33.75" x14ac:dyDescent="0.2">
      <c r="A38" s="46">
        <f>Formato!A42</f>
        <v>37</v>
      </c>
      <c r="B38" s="46">
        <f>Formato!B42</f>
        <v>370495</v>
      </c>
      <c r="C38" s="46" t="str">
        <f>Formato!C42</f>
        <v>HLC370495</v>
      </c>
      <c r="D38" s="46">
        <f>Formato!D42</f>
        <v>32270</v>
      </c>
      <c r="E38" s="46" t="str">
        <f>Formato!E42</f>
        <v>PORTOCARRERO CHANTRES DARY</v>
      </c>
      <c r="F38" s="46" t="str">
        <f>Formato!F42</f>
        <v>TI 1114241636</v>
      </c>
      <c r="G38" s="46">
        <f>Formato!G42</f>
        <v>994000001267</v>
      </c>
      <c r="H38" s="47">
        <f>Formato!H42</f>
        <v>45483</v>
      </c>
      <c r="I38" s="47">
        <f>Formato!I42</f>
        <v>45364</v>
      </c>
      <c r="J38" s="46">
        <f>Formato!J42</f>
        <v>85400</v>
      </c>
      <c r="K38" s="46">
        <f>Formato!K42</f>
        <v>85400</v>
      </c>
      <c r="L38" s="46">
        <f>Formato!L42</f>
        <v>85400</v>
      </c>
      <c r="M38" s="46" t="str">
        <f>Formato!M42</f>
        <v>Reclamación Tramitada en su totalidad</v>
      </c>
      <c r="N38" s="46">
        <f>Formato!N42</f>
        <v>1</v>
      </c>
      <c r="O38" s="46" t="str">
        <f>+VLOOKUP($N38,Hoja1!$C$2:$E$21,2,0)</f>
        <v>Reclamación tramitada en su totalidad</v>
      </c>
      <c r="P38" s="48" t="str">
        <f>Formato!O42</f>
        <v>Pagada en su Totalidad.</v>
      </c>
      <c r="Q38" s="48" t="str">
        <f>Formato!P42</f>
        <v>MED</v>
      </c>
      <c r="R38" s="49" t="str">
        <f>Formato!Q42</f>
        <v xml:space="preserve">30/07/2024  </v>
      </c>
      <c r="S38" s="50">
        <f>Formato!R42</f>
        <v>85400</v>
      </c>
      <c r="T38" s="48">
        <f>Formato!S42</f>
        <v>0</v>
      </c>
      <c r="U38" s="48">
        <f>Formato!T42</f>
        <v>0</v>
      </c>
      <c r="V38" s="48" t="str">
        <f>Formato!U42</f>
        <v xml:space="preserve">Nro. OP 800589481   </v>
      </c>
      <c r="W38" s="50">
        <f>Formato!V42</f>
        <v>0</v>
      </c>
      <c r="X38" s="50">
        <f>Formato!W42</f>
        <v>0</v>
      </c>
      <c r="Y38" s="50">
        <f>Formato!X42</f>
        <v>0</v>
      </c>
      <c r="Z38" s="50">
        <f>Formato!Y42</f>
        <v>0</v>
      </c>
      <c r="AA38" s="50">
        <f>Formato!Z42</f>
        <v>0</v>
      </c>
      <c r="AB38" s="51">
        <f t="shared" si="0"/>
        <v>0</v>
      </c>
    </row>
    <row r="39" spans="1:28" ht="33.75" x14ac:dyDescent="0.2">
      <c r="A39" s="46">
        <f>Formato!A43</f>
        <v>38</v>
      </c>
      <c r="B39" s="46">
        <f>Formato!B43</f>
        <v>370616</v>
      </c>
      <c r="C39" s="46" t="str">
        <f>Formato!C43</f>
        <v>HLC370616</v>
      </c>
      <c r="D39" s="46">
        <f>Formato!D43</f>
        <v>32272</v>
      </c>
      <c r="E39" s="46" t="str">
        <f>Formato!E43</f>
        <v>TALAGA MURILLO JHON</v>
      </c>
      <c r="F39" s="46" t="str">
        <f>Formato!F43</f>
        <v>CC 1107042955</v>
      </c>
      <c r="G39" s="46">
        <f>Formato!G43</f>
        <v>994000001267</v>
      </c>
      <c r="H39" s="47">
        <f>Formato!H43</f>
        <v>45483</v>
      </c>
      <c r="I39" s="47">
        <f>Formato!I43</f>
        <v>45365</v>
      </c>
      <c r="J39" s="46">
        <f>Formato!J43</f>
        <v>183548</v>
      </c>
      <c r="K39" s="46">
        <f>Formato!K43</f>
        <v>183548</v>
      </c>
      <c r="L39" s="46">
        <f>Formato!L43</f>
        <v>183548</v>
      </c>
      <c r="M39" s="46" t="str">
        <f>Formato!M43</f>
        <v>Reclamación Tramitada en su totalidad</v>
      </c>
      <c r="N39" s="46">
        <f>Formato!N43</f>
        <v>1</v>
      </c>
      <c r="O39" s="46" t="str">
        <f>+VLOOKUP($N39,Hoja1!$C$2:$E$21,2,0)</f>
        <v>Reclamación tramitada en su totalidad</v>
      </c>
      <c r="P39" s="48" t="str">
        <f>Formato!O43</f>
        <v>Pagada en su Totalidad.</v>
      </c>
      <c r="Q39" s="48" t="str">
        <f>Formato!P43</f>
        <v>MED</v>
      </c>
      <c r="R39" s="49" t="str">
        <f>Formato!Q43</f>
        <v xml:space="preserve">30/07/2024  </v>
      </c>
      <c r="S39" s="50">
        <f>Formato!R43</f>
        <v>183548</v>
      </c>
      <c r="T39" s="48">
        <f>Formato!S43</f>
        <v>0</v>
      </c>
      <c r="U39" s="48">
        <f>Formato!T43</f>
        <v>0</v>
      </c>
      <c r="V39" s="48" t="str">
        <f>Formato!U43</f>
        <v xml:space="preserve">Nro. OP 800589481   </v>
      </c>
      <c r="W39" s="50">
        <f>Formato!V43</f>
        <v>0</v>
      </c>
      <c r="X39" s="50">
        <f>Formato!W43</f>
        <v>0</v>
      </c>
      <c r="Y39" s="50">
        <f>Formato!X43</f>
        <v>0</v>
      </c>
      <c r="Z39" s="50">
        <f>Formato!Y43</f>
        <v>0</v>
      </c>
      <c r="AA39" s="50">
        <f>Formato!Z43</f>
        <v>0</v>
      </c>
      <c r="AB39" s="51">
        <f t="shared" si="0"/>
        <v>0</v>
      </c>
    </row>
    <row r="40" spans="1:28" ht="45" x14ac:dyDescent="0.2">
      <c r="A40" s="46">
        <f>Formato!A44</f>
        <v>39</v>
      </c>
      <c r="B40" s="46">
        <f>Formato!B44</f>
        <v>817927</v>
      </c>
      <c r="C40" s="46">
        <f>Formato!C44</f>
        <v>817927</v>
      </c>
      <c r="D40" s="46">
        <f>Formato!D44</f>
        <v>7759</v>
      </c>
      <c r="E40" s="46" t="str">
        <f>Formato!E44</f>
        <v>MUÑOZ OCHOA  JUAN CAMILO</v>
      </c>
      <c r="F40" s="46" t="str">
        <f>Formato!F44</f>
        <v>TI 1109667835</v>
      </c>
      <c r="G40" s="46">
        <f>Formato!G44</f>
        <v>994000000929</v>
      </c>
      <c r="H40" s="47">
        <f>Formato!H44</f>
        <v>43202</v>
      </c>
      <c r="I40" s="47">
        <f>Formato!I44</f>
        <v>43180</v>
      </c>
      <c r="J40" s="46">
        <f>Formato!J44</f>
        <v>313080</v>
      </c>
      <c r="K40" s="46">
        <f>Formato!K44</f>
        <v>313080</v>
      </c>
      <c r="L40" s="46">
        <f>Formato!L44</f>
        <v>46565</v>
      </c>
      <c r="M40" s="46" t="str">
        <f>Formato!M44</f>
        <v>Reclamación definida con pago el 31 de mayo
de 2018. $46.565 aceptado en comunicación
GLS 4386-18. Acta de conciliación No. 2774710
del 07 de junio de 2023 acepta $216.400.
Firmada por Kellyn Marcela Getial como
representante de la PSS.</v>
      </c>
      <c r="N40" s="46">
        <f>Formato!N44</f>
        <v>1</v>
      </c>
      <c r="O40" s="46" t="str">
        <f>+VLOOKUP($N40,Hoja1!$C$2:$E$21,2,0)</f>
        <v>Reclamación tramitada en su totalidad</v>
      </c>
      <c r="P40" s="48" t="str">
        <f>Formato!O44</f>
        <v>Radicada para Pago.</v>
      </c>
      <c r="Q40" s="48" t="str">
        <f>Formato!P44</f>
        <v>MED</v>
      </c>
      <c r="R40" s="49">
        <f>Formato!Q44</f>
        <v>43249</v>
      </c>
      <c r="S40" s="50">
        <f>Formato!R44</f>
        <v>50115</v>
      </c>
      <c r="T40" s="48">
        <f>Formato!S44</f>
        <v>0</v>
      </c>
      <c r="U40" s="48">
        <f>Formato!T44</f>
        <v>0</v>
      </c>
      <c r="V40" s="48">
        <f>Formato!U44</f>
        <v>800274992</v>
      </c>
      <c r="W40" s="50">
        <f>Formato!V44</f>
        <v>0</v>
      </c>
      <c r="X40" s="50">
        <f>Formato!W44</f>
        <v>0</v>
      </c>
      <c r="Y40" s="50">
        <f>Formato!X44</f>
        <v>262965</v>
      </c>
      <c r="Z40" s="50">
        <f>Formato!Y44</f>
        <v>0</v>
      </c>
      <c r="AA40" s="50">
        <f>Formato!Z44</f>
        <v>0</v>
      </c>
      <c r="AB40" s="51">
        <f t="shared" si="0"/>
        <v>0</v>
      </c>
    </row>
    <row r="41" spans="1:28" ht="45" x14ac:dyDescent="0.2">
      <c r="A41" s="46">
        <f>Formato!A45</f>
        <v>40</v>
      </c>
      <c r="B41" s="46">
        <f>Formato!B45</f>
        <v>302906</v>
      </c>
      <c r="C41" s="46" t="str">
        <f>Formato!C45</f>
        <v>HLC302906</v>
      </c>
      <c r="D41" s="46">
        <f>Formato!D45</f>
        <v>31815</v>
      </c>
      <c r="E41" s="46" t="str">
        <f>Formato!E45</f>
        <v>NUÑEZ COBO ANA</v>
      </c>
      <c r="F41" s="46" t="str">
        <f>Formato!F45</f>
        <v>TI 1107863601</v>
      </c>
      <c r="G41" s="46">
        <f>Formato!G45</f>
        <v>994000001121</v>
      </c>
      <c r="H41" s="47">
        <f>Formato!H45</f>
        <v>44854</v>
      </c>
      <c r="I41" s="47">
        <f>Formato!I45</f>
        <v>44823</v>
      </c>
      <c r="J41" s="46">
        <f>Formato!J45</f>
        <v>116537</v>
      </c>
      <c r="K41" s="46">
        <f>Formato!K45</f>
        <v>116537</v>
      </c>
      <c r="L41" s="46">
        <f>Formato!L45</f>
        <v>116537</v>
      </c>
      <c r="M41" s="46" t="str">
        <f>Formato!M45</f>
        <v>Se glosa  en función a 5.52.4   por la cantidad: 1   por el valor de 116.537 debido a: SE REALIZA CARTA DE OBJECION POR ENFERMEDAD GENERAL   CONSECUTIVO ASAPEPJ033022||</v>
      </c>
      <c r="N41" s="46">
        <f>Formato!N45</f>
        <v>2</v>
      </c>
      <c r="O41" s="46" t="str">
        <f>+VLOOKUP($N41,Hoja1!$C$2:$E$21,2,0)</f>
        <v>Objeción causal devolución documentos</v>
      </c>
      <c r="P41" s="48" t="str">
        <f>Formato!O45</f>
        <v>Pendiente de recibir Informacion.</v>
      </c>
      <c r="Q41" s="48" t="str">
        <f>Formato!P45</f>
        <v>MED</v>
      </c>
      <c r="R41" s="49" t="str">
        <f>Formato!Q45</f>
        <v/>
      </c>
      <c r="S41" s="50">
        <f>Formato!R45</f>
        <v>0</v>
      </c>
      <c r="T41" s="48">
        <f>Formato!S45</f>
        <v>0</v>
      </c>
      <c r="U41" s="48">
        <f>Formato!T45</f>
        <v>0</v>
      </c>
      <c r="V41" s="48" t="str">
        <f>Formato!U45</f>
        <v/>
      </c>
      <c r="W41" s="50">
        <f>Formato!V45</f>
        <v>0</v>
      </c>
      <c r="X41" s="50">
        <f>Formato!W45</f>
        <v>0</v>
      </c>
      <c r="Y41" s="50">
        <f>Formato!X45</f>
        <v>0</v>
      </c>
      <c r="Z41" s="50">
        <f>Formato!Y45</f>
        <v>116537</v>
      </c>
      <c r="AA41" s="50">
        <f>Formato!Z45</f>
        <v>0</v>
      </c>
      <c r="AB41" s="51">
        <f t="shared" si="0"/>
        <v>116537</v>
      </c>
    </row>
    <row r="42" spans="1:28" ht="45" x14ac:dyDescent="0.2">
      <c r="A42" s="46">
        <f>Formato!A46</f>
        <v>41</v>
      </c>
      <c r="B42" s="46">
        <f>Formato!B46</f>
        <v>320488</v>
      </c>
      <c r="C42" s="46" t="str">
        <f>Formato!C46</f>
        <v>HLC320488</v>
      </c>
      <c r="D42" s="46">
        <f>Formato!D46</f>
        <v>34537</v>
      </c>
      <c r="E42" s="46" t="str">
        <f>Formato!E46</f>
        <v>MENDEZ RODRIGUEZ SALOME</v>
      </c>
      <c r="F42" s="46" t="str">
        <f>Formato!F46</f>
        <v>TI 1113537478</v>
      </c>
      <c r="G42" s="46">
        <f>Formato!G46</f>
        <v>994000004422</v>
      </c>
      <c r="H42" s="47">
        <f>Formato!H46</f>
        <v>45182</v>
      </c>
      <c r="I42" s="47">
        <f>Formato!I46</f>
        <v>45107</v>
      </c>
      <c r="J42" s="46">
        <f>Formato!J46</f>
        <v>76200</v>
      </c>
      <c r="K42" s="46">
        <f>Formato!K46</f>
        <v>76200</v>
      </c>
      <c r="L42" s="46">
        <f>Formato!L46</f>
        <v>76200</v>
      </c>
      <c r="M42" s="46" t="str">
        <f>Formato!M46</f>
        <v>Se glosa El item 1 con código 39145   descripcion Consulta de urgencias correspondiente a Soportes en función a 3.30   por la cantidad: 1   por el valor de 76.200 debido a: NO SE RECONOCE ATENCIÓN   EXISTE AUSENCIA DE AUTORIZACIÓN POR PARTE DE LA ASEGURADORA PARA LA ATENCIÓN BRINDADA   ADICIONALMENTE SE GENERA GLOSA POR TARIFA TENIENDO EN CUENTA DECRETO 2644 DEL 30 DE DICIEMBRE DE 2022 EN EL CUAL SE MODIFICÓ LA REGLA DE CONVERSIÓN DE SALARIOS MÍNIMOS LEGALES MENSUALES VIGENTES (SMLMV) A UNIDADES DE VALOR TRIBUTARIO (UVT)||</v>
      </c>
      <c r="N42" s="46">
        <f>Formato!N46</f>
        <v>2</v>
      </c>
      <c r="O42" s="46" t="str">
        <f>+VLOOKUP($N42,Hoja1!$C$2:$E$21,2,0)</f>
        <v>Objeción causal devolución documentos</v>
      </c>
      <c r="P42" s="48" t="str">
        <f>Formato!O46</f>
        <v>Pendiente de recibir Informacion.</v>
      </c>
      <c r="Q42" s="48" t="str">
        <f>Formato!P46</f>
        <v>MED</v>
      </c>
      <c r="R42" s="49" t="str">
        <f>Formato!Q46</f>
        <v/>
      </c>
      <c r="S42" s="50">
        <f>Formato!R46</f>
        <v>0</v>
      </c>
      <c r="T42" s="48">
        <f>Formato!S46</f>
        <v>0</v>
      </c>
      <c r="U42" s="48">
        <f>Formato!T46</f>
        <v>0</v>
      </c>
      <c r="V42" s="48" t="str">
        <f>Formato!U46</f>
        <v/>
      </c>
      <c r="W42" s="50">
        <f>Formato!V46</f>
        <v>0</v>
      </c>
      <c r="X42" s="50">
        <f>Formato!W46</f>
        <v>0</v>
      </c>
      <c r="Y42" s="50">
        <f>Formato!X46</f>
        <v>0</v>
      </c>
      <c r="Z42" s="50">
        <f>Formato!Y46</f>
        <v>76200</v>
      </c>
      <c r="AA42" s="50">
        <f>Formato!Z46</f>
        <v>0</v>
      </c>
      <c r="AB42" s="51">
        <f t="shared" si="0"/>
        <v>76200</v>
      </c>
    </row>
    <row r="43" spans="1:28" ht="45" x14ac:dyDescent="0.2">
      <c r="A43" s="46">
        <f>Formato!A47</f>
        <v>42</v>
      </c>
      <c r="B43" s="46">
        <f>Formato!B47</f>
        <v>371961</v>
      </c>
      <c r="C43" s="46" t="str">
        <f>Formato!C47</f>
        <v>HLC371961</v>
      </c>
      <c r="D43" s="46">
        <f>Formato!D47</f>
        <v>10120</v>
      </c>
      <c r="E43" s="46" t="str">
        <f>Formato!E47</f>
        <v>VARGAS SAMANIEGO GADIEL</v>
      </c>
      <c r="F43" s="46" t="str">
        <f>Formato!F47</f>
        <v>RC 1109939330</v>
      </c>
      <c r="G43" s="46">
        <f>Formato!G47</f>
        <v>994000002334</v>
      </c>
      <c r="H43" s="47">
        <f>Formato!H47</f>
        <v>45483</v>
      </c>
      <c r="I43" s="47">
        <f>Formato!I47</f>
        <v>45372</v>
      </c>
      <c r="J43" s="46">
        <f>Formato!J47</f>
        <v>151300</v>
      </c>
      <c r="K43" s="46">
        <f>Formato!K47</f>
        <v>151300</v>
      </c>
      <c r="L43" s="46">
        <f>Formato!L47</f>
        <v>151300</v>
      </c>
      <c r="M43" s="46" t="str">
        <f>Formato!M47</f>
        <v>Se glosa El item 1 con código 39201   descripcion Derechos de sala para suturas correspondiente a Soportes en función a 3.33   por la cantidad: 1   por el valor de 42.500 debido a: No se evidencia historia clínica de la atención inicial de urgencias   en donde se pueda validar que el tratamiento instaurado esta relacionado con las lesiones ocasionadas en el acc. Escolar. sujeto a auditoria médica. ||Se glosa El item 3 con código 15110   descripcion Sutura herida   excepto cara correspondiente a Soportes en función a 3.33   por la cantidad: 1   por el valor de 23.400 debido a: No se evidencia historia clínica de la atención inicial de urgencias   en donde se pueda validar que el tratamiento instaurado esta relacionado con las lesiones ocasionadas en el acc. Escolar. sujeto a auditoria médica. ||Se glosa El item 5 con código 39145   descripcion Consulta de urgencias correspondiente a Soportes en función a 3.33   por la cantidad: 1   por el valor de 85.400 debido a: No se evidencia historia clínica de la atención inicial de urgencias   en donde se pueda validar que el tratamiento instaurado esta relacionado con las lesiones ocasionadas en el acc. Escolar. sujeto a auditoria médica. ||</v>
      </c>
      <c r="N43" s="46">
        <f>Formato!N47</f>
        <v>2</v>
      </c>
      <c r="O43" s="46" t="str">
        <f>+VLOOKUP($N43,Hoja1!$C$2:$E$21,2,0)</f>
        <v>Objeción causal devolución documentos</v>
      </c>
      <c r="P43" s="48" t="str">
        <f>Formato!O47</f>
        <v>Pendiente de recibir Informacion.</v>
      </c>
      <c r="Q43" s="48" t="str">
        <f>Formato!P47</f>
        <v>MED</v>
      </c>
      <c r="R43" s="49" t="str">
        <f>Formato!Q47</f>
        <v/>
      </c>
      <c r="S43" s="50">
        <f>Formato!R47</f>
        <v>0</v>
      </c>
      <c r="T43" s="48">
        <f>Formato!S47</f>
        <v>0</v>
      </c>
      <c r="U43" s="48">
        <f>Formato!T47</f>
        <v>0</v>
      </c>
      <c r="V43" s="48" t="str">
        <f>Formato!U47</f>
        <v/>
      </c>
      <c r="W43" s="50">
        <f>Formato!V47</f>
        <v>0</v>
      </c>
      <c r="X43" s="50">
        <f>Formato!W47</f>
        <v>0</v>
      </c>
      <c r="Y43" s="50">
        <f>Formato!X47</f>
        <v>0</v>
      </c>
      <c r="Z43" s="50">
        <f>Formato!Y47</f>
        <v>151300</v>
      </c>
      <c r="AA43" s="50">
        <f>Formato!Z47</f>
        <v>0</v>
      </c>
      <c r="AB43" s="51">
        <f t="shared" si="0"/>
        <v>151300</v>
      </c>
    </row>
    <row r="44" spans="1:28" ht="45" x14ac:dyDescent="0.2">
      <c r="A44" s="46">
        <f>Formato!A48</f>
        <v>43</v>
      </c>
      <c r="B44" s="46">
        <f>Formato!B48</f>
        <v>332382</v>
      </c>
      <c r="C44" s="46" t="str">
        <f>Formato!C48</f>
        <v>HLC332382</v>
      </c>
      <c r="D44" s="46">
        <f>Formato!D48</f>
        <v>34583</v>
      </c>
      <c r="E44" s="46" t="str">
        <f>Formato!E48</f>
        <v>CAÑAS CASTAÑO ABIGAIL</v>
      </c>
      <c r="F44" s="46" t="str">
        <f>Formato!F48</f>
        <v>TI 1113536665</v>
      </c>
      <c r="G44" s="46">
        <f>Formato!G48</f>
        <v>994000004426</v>
      </c>
      <c r="H44" s="47">
        <f>Formato!H48</f>
        <v>45295</v>
      </c>
      <c r="I44" s="47">
        <f>Formato!I48</f>
        <v>45197</v>
      </c>
      <c r="J44" s="46">
        <f>Formato!J48</f>
        <v>896000</v>
      </c>
      <c r="K44" s="46">
        <f>Formato!K48</f>
        <v>896000</v>
      </c>
      <c r="L44" s="46">
        <f>Formato!L48</f>
        <v>481200</v>
      </c>
      <c r="M44" s="46" t="str">
        <f>Formato!M48</f>
        <v>Se glosa El item 11 con código TR01   descripcion TRASLADO PRIMARIO correspondiente a Soportes en función a 3.38   por la cantidad: 1   por el valor de 481.200 debido a: no se evidencia bitácora de traslado ni resolución de tarifas institucionales   sujeto a auditoria medica ||</v>
      </c>
      <c r="N44" s="46">
        <f>Formato!N48</f>
        <v>3</v>
      </c>
      <c r="O44" s="46" t="str">
        <f>+VLOOKUP($N44,Hoja1!$C$2:$E$21,2,0)</f>
        <v>Objecion causal soportes</v>
      </c>
      <c r="P44" s="48" t="str">
        <f>Formato!O48</f>
        <v>Pendiente de recibir Informacion.</v>
      </c>
      <c r="Q44" s="48" t="str">
        <f>Formato!P48</f>
        <v>MED</v>
      </c>
      <c r="R44" s="49">
        <f>Formato!Q48</f>
        <v>45566</v>
      </c>
      <c r="S44" s="50">
        <f>Formato!R48</f>
        <v>414800</v>
      </c>
      <c r="T44" s="48">
        <f>Formato!S48</f>
        <v>0</v>
      </c>
      <c r="U44" s="48">
        <f>Formato!T48</f>
        <v>0</v>
      </c>
      <c r="V44" s="48" t="str">
        <f>Formato!U48</f>
        <v xml:space="preserve">Nro. OP 800559486   </v>
      </c>
      <c r="W44" s="50">
        <f>Formato!V48</f>
        <v>481200</v>
      </c>
      <c r="X44" s="50">
        <f>Formato!W48</f>
        <v>0</v>
      </c>
      <c r="Y44" s="50">
        <f>Formato!X48</f>
        <v>0</v>
      </c>
      <c r="Z44" s="50">
        <f>Formato!Y48</f>
        <v>0</v>
      </c>
      <c r="AA44" s="50">
        <f>Formato!Z48</f>
        <v>0</v>
      </c>
      <c r="AB44" s="51">
        <f t="shared" si="0"/>
        <v>481200</v>
      </c>
    </row>
    <row r="45" spans="1:28" ht="45" x14ac:dyDescent="0.2">
      <c r="A45" s="46">
        <f>Formato!A49</f>
        <v>44</v>
      </c>
      <c r="B45" s="46">
        <f>Formato!B49</f>
        <v>368667</v>
      </c>
      <c r="C45" s="46" t="str">
        <f>Formato!C49</f>
        <v>HLC368667</v>
      </c>
      <c r="D45" s="46">
        <f>Formato!D49</f>
        <v>32253</v>
      </c>
      <c r="E45" s="46" t="str">
        <f>Formato!E49</f>
        <v>ARANGO PORTOCARRERO MELANY</v>
      </c>
      <c r="F45" s="46" t="str">
        <f>Formato!F49</f>
        <v>TI 1114002374</v>
      </c>
      <c r="G45" s="46">
        <f>Formato!G49</f>
        <v>994000001228</v>
      </c>
      <c r="H45" s="47">
        <f>Formato!H49</f>
        <v>45364</v>
      </c>
      <c r="I45" s="47">
        <f>Formato!I49</f>
        <v>45338</v>
      </c>
      <c r="J45" s="46">
        <f>Formato!J49</f>
        <v>463000</v>
      </c>
      <c r="K45" s="46">
        <f>Formato!K49</f>
        <v>463000</v>
      </c>
      <c r="L45" s="46">
        <f>Formato!L49</f>
        <v>377600</v>
      </c>
      <c r="M45" s="46" t="str">
        <f>Formato!M49</f>
        <v>Se glosa El item 3 con código TR01   descripcion TRASLADO PRIMARIO correspondiente a Soportes en función a 3.38   por la cantidad: 1   por el valor de 377.600 debido a: NO SE RECONOCE AMBULANCIA SE LE SOLICITA A LA PSS APORTAR RESOLUCIÓN DE TARIFAS PERIMETRALES PARA EL AO LEGAL VIGENTE    ADICIONALMENTE APORTAR BITACORA DE TRASLADO DEBIDAMENTE DILIGENCIADA ||</v>
      </c>
      <c r="N45" s="46">
        <f>Formato!N49</f>
        <v>3</v>
      </c>
      <c r="O45" s="46" t="str">
        <f>+VLOOKUP($N45,Hoja1!$C$2:$E$21,2,0)</f>
        <v>Objecion causal soportes</v>
      </c>
      <c r="P45" s="48" t="str">
        <f>Formato!O49</f>
        <v>Pendiente de recibir Informacion.</v>
      </c>
      <c r="Q45" s="48" t="str">
        <f>Formato!P49</f>
        <v>MED</v>
      </c>
      <c r="R45" s="49" t="str">
        <f>Formato!Q49</f>
        <v xml:space="preserve">22/03/2024  </v>
      </c>
      <c r="S45" s="50">
        <f>Formato!R49</f>
        <v>85400</v>
      </c>
      <c r="T45" s="48">
        <f>Formato!S49</f>
        <v>0</v>
      </c>
      <c r="U45" s="48">
        <f>Formato!T49</f>
        <v>0</v>
      </c>
      <c r="V45" s="48">
        <f>Formato!U49</f>
        <v>660130767</v>
      </c>
      <c r="W45" s="50">
        <f>Formato!V49</f>
        <v>377600</v>
      </c>
      <c r="X45" s="50">
        <f>Formato!W49</f>
        <v>0</v>
      </c>
      <c r="Y45" s="50">
        <f>Formato!X49</f>
        <v>0</v>
      </c>
      <c r="Z45" s="50">
        <f>Formato!Y49</f>
        <v>0</v>
      </c>
      <c r="AA45" s="50">
        <f>Formato!Z49</f>
        <v>0</v>
      </c>
      <c r="AB45" s="51">
        <f t="shared" si="0"/>
        <v>377600</v>
      </c>
    </row>
    <row r="46" spans="1:28" ht="45" x14ac:dyDescent="0.2">
      <c r="A46" s="46">
        <f>Formato!A50</f>
        <v>45</v>
      </c>
      <c r="B46" s="46">
        <f>Formato!B50</f>
        <v>332659</v>
      </c>
      <c r="C46" s="46" t="str">
        <f>Formato!C50</f>
        <v>HLC332659</v>
      </c>
      <c r="D46" s="46">
        <f>Formato!D50</f>
        <v>34582</v>
      </c>
      <c r="E46" s="46" t="str">
        <f>Formato!E50</f>
        <v>RIVERA HIDALGO MATIAS</v>
      </c>
      <c r="F46" s="46" t="str">
        <f>Formato!F50</f>
        <v>TI 1108568962</v>
      </c>
      <c r="G46" s="46">
        <f>Formato!G50</f>
        <v>994000004426</v>
      </c>
      <c r="H46" s="47">
        <f>Formato!H50</f>
        <v>45295</v>
      </c>
      <c r="I46" s="47">
        <f>Formato!I50</f>
        <v>45196</v>
      </c>
      <c r="J46" s="46">
        <f>Formato!J50</f>
        <v>289126</v>
      </c>
      <c r="K46" s="46">
        <f>Formato!K50</f>
        <v>289126</v>
      </c>
      <c r="L46" s="46">
        <f>Formato!L50</f>
        <v>145800</v>
      </c>
      <c r="M46" s="46" t="str">
        <f>Formato!M50</f>
        <v>Se glosa El item 11 con código 39131   descripcion Atención diaria intrahospitalaria   por el médico general tratante   del paciente no quirúrgico u obstétrico correspondiente a Pertinencia en función a 6.02   por la cantidad: 1   por el valor de 58.400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revaloración.||Se glosa El item 9 con código 38915   descripcion Sala de observación correspondiente a Pertinencia en función a 6.01   por el tiempo correspondiente a 1 dias por el valor de 87.400 debido a: Se glosa estancia en sala de observación y manejo diario no tiene justificación médica para el cobro acorde a la descripción del cuadro clínico y manejo medico instaurado paciente no presenta lesión que  requiera estar en observación tiempo prolongado a espera de resultados de ayudas diagnósticas y revaloración.||</v>
      </c>
      <c r="N46" s="46">
        <f>Formato!N50</f>
        <v>4</v>
      </c>
      <c r="O46" s="46" t="str">
        <f>+VLOOKUP($N46,Hoja1!$C$2:$E$21,2,0)</f>
        <v>Objeción causal pertinencia medica</v>
      </c>
      <c r="P46" s="48" t="str">
        <f>Formato!O50</f>
        <v>Pendiente de recibir Informacion.</v>
      </c>
      <c r="Q46" s="48" t="str">
        <f>Formato!P50</f>
        <v>MED</v>
      </c>
      <c r="R46" s="49">
        <f>Formato!Q50</f>
        <v>45566</v>
      </c>
      <c r="S46" s="50">
        <f>Formato!R50</f>
        <v>143326</v>
      </c>
      <c r="T46" s="48">
        <f>Formato!S50</f>
        <v>0</v>
      </c>
      <c r="U46" s="48">
        <f>Formato!T50</f>
        <v>0</v>
      </c>
      <c r="V46" s="48" t="str">
        <f>Formato!U50</f>
        <v xml:space="preserve">Nro. OP 800559486   </v>
      </c>
      <c r="W46" s="50">
        <f>Formato!V50</f>
        <v>145800</v>
      </c>
      <c r="X46" s="50">
        <f>Formato!W50</f>
        <v>0</v>
      </c>
      <c r="Y46" s="50">
        <f>Formato!X50</f>
        <v>0</v>
      </c>
      <c r="Z46" s="50">
        <f>Formato!Y50</f>
        <v>0</v>
      </c>
      <c r="AA46" s="50">
        <f>Formato!Z50</f>
        <v>0</v>
      </c>
      <c r="AB46" s="51">
        <f t="shared" si="0"/>
        <v>145800</v>
      </c>
    </row>
    <row r="47" spans="1:28" ht="45" x14ac:dyDescent="0.2">
      <c r="A47" s="46">
        <f>Formato!A51</f>
        <v>46</v>
      </c>
      <c r="B47" s="46">
        <f>Formato!B51</f>
        <v>369714</v>
      </c>
      <c r="C47" s="46" t="str">
        <f>Formato!C51</f>
        <v>HLC369714</v>
      </c>
      <c r="D47" s="46">
        <f>Formato!D51</f>
        <v>32261</v>
      </c>
      <c r="E47" s="46" t="str">
        <f>Formato!E51</f>
        <v>ARANGO ORTEGA SOPHIA</v>
      </c>
      <c r="F47" s="46" t="str">
        <f>Formato!F51</f>
        <v>TI 1191220631</v>
      </c>
      <c r="G47" s="46">
        <f>Formato!G51</f>
        <v>994000001354</v>
      </c>
      <c r="H47" s="47">
        <f>Formato!H51</f>
        <v>45483</v>
      </c>
      <c r="I47" s="47">
        <f>Formato!I51</f>
        <v>45350</v>
      </c>
      <c r="J47" s="46">
        <f>Formato!J51</f>
        <v>342702</v>
      </c>
      <c r="K47" s="46">
        <f>Formato!K51</f>
        <v>342702</v>
      </c>
      <c r="L47" s="46">
        <f>Formato!L51</f>
        <v>342702</v>
      </c>
      <c r="M47" s="46" t="str">
        <f>Formato!M51</f>
        <v>Se glosa El item 1 con código 21101   descripcion MANO  DEDOS  PUO  MUECA  CODO   correspondiente a Soportes en función a 3.08   por la cantidad: 1   por el valor de 20.925 debido a: GLOSA POR MVC. SE RECONOCE TARIFA 2024 SEGUN UNIDAD DE VALOR TRIBUTARIO UVT. DECRETO 2644 DEL 30 DE DICIEMBRE DE 2022. ADICIONALMENTE   SE DESCUENTA EL 25 POR CIENTO   TODA VEZ QUE NO SE ANEXA A LA RECLAMACION   EL RESPECTIVO INFORME ESCRITO FIRMADO POR EL MÉDICO RADIOLOGO. DOCUMENTACION SUJETA A AUDITORIA MEDICA.||Se glosa El item 11 con código 38114   descripcion Habitación de cuatro ó mas camas correspondiente a Pertinencia en función a 6.01   por el tiempo correspondiente a 1 dias por el valor de 114.700 debido a: NO SE RECONOCE ESTANCIA EN HABITACION DE 4 O MAS CAMAS   PERMANENCIA EN EL SERVICIO RELACIONADA CON ENTREGA DE RESULTADOS Y REVALORACIÓN POR MEDICO TRATANTE.||Se glosa El item 3 con código 39145   descripcion Consulta de urgencias correspondiente a Tarifas en función a 2.02   por la cantidad: 1   por el valor de 4.000 debido a: GLOSA POR MVC. SE RECONOCE TARIFA 2024 SEGUN UNIDAD DE VALOR TRIBUTARIO UVT. DECRETO 2644 DEL 30 DE DICIEMBRE DE 2022||Se glosa El item 9 con código 39131   descripcion Atención diaria intrahospitalaria   por el médico general tratante   del paciente no quirúrgico u obstétrico correspondiente a Pertinencia en función a 6.02   por la cantidad: 1   por el valor de 65.400 debido a: COBRO NO PERTINENTE   PACIENTE NO QUIRÚRGICA SIN MOTIVO DE ESTANCIA JUSTIFICADO.||</v>
      </c>
      <c r="N47" s="46">
        <f>Formato!N51</f>
        <v>4</v>
      </c>
      <c r="O47" s="46" t="str">
        <f>+VLOOKUP($N47,Hoja1!$C$2:$E$21,2,0)</f>
        <v>Objeción causal pertinencia medica</v>
      </c>
      <c r="P47" s="48" t="str">
        <f>Formato!O51</f>
        <v>Pendiente de recibir Informacion.</v>
      </c>
      <c r="Q47" s="48" t="str">
        <f>Formato!P51</f>
        <v>MED</v>
      </c>
      <c r="R47" s="49" t="str">
        <f>Formato!Q51</f>
        <v xml:space="preserve">26/07/2024  </v>
      </c>
      <c r="S47" s="50">
        <f>Formato!R51</f>
        <v>137677</v>
      </c>
      <c r="T47" s="48">
        <f>Formato!S51</f>
        <v>0</v>
      </c>
      <c r="U47" s="48">
        <f>Formato!T51</f>
        <v>0</v>
      </c>
      <c r="V47" s="48" t="str">
        <f>Formato!U51</f>
        <v xml:space="preserve">Nro. OP 800589093   </v>
      </c>
      <c r="W47" s="50">
        <f>Formato!V51</f>
        <v>205025</v>
      </c>
      <c r="X47" s="50">
        <f>Formato!W51</f>
        <v>0</v>
      </c>
      <c r="Y47" s="50">
        <f>Formato!X51</f>
        <v>0</v>
      </c>
      <c r="Z47" s="50">
        <f>Formato!Y51</f>
        <v>0</v>
      </c>
      <c r="AA47" s="50">
        <f>Formato!Z51</f>
        <v>0</v>
      </c>
      <c r="AB47" s="51">
        <f t="shared" si="0"/>
        <v>205025</v>
      </c>
    </row>
    <row r="48" spans="1:28" ht="45" x14ac:dyDescent="0.2">
      <c r="A48" s="46">
        <f>Formato!A52</f>
        <v>47</v>
      </c>
      <c r="B48" s="46">
        <f>Formato!B52</f>
        <v>332312</v>
      </c>
      <c r="C48" s="46" t="str">
        <f>Formato!C52</f>
        <v>HLC332312</v>
      </c>
      <c r="D48" s="46">
        <f>Formato!D52</f>
        <v>32171</v>
      </c>
      <c r="E48" s="46" t="str">
        <f>Formato!E52</f>
        <v>CALDERON TORRES DREYK</v>
      </c>
      <c r="F48" s="46" t="str">
        <f>Formato!F52</f>
        <v>RC 1113542733</v>
      </c>
      <c r="G48" s="46">
        <f>Formato!G52</f>
        <v>994000001264</v>
      </c>
      <c r="H48" s="47">
        <f>Formato!H52</f>
        <v>45295</v>
      </c>
      <c r="I48" s="47">
        <f>Formato!I52</f>
        <v>45196</v>
      </c>
      <c r="J48" s="46">
        <f>Formato!J52</f>
        <v>870272</v>
      </c>
      <c r="K48" s="46">
        <f>Formato!K52</f>
        <v>870272</v>
      </c>
      <c r="L48" s="46">
        <f>Formato!L52</f>
        <v>511800</v>
      </c>
      <c r="M48" s="46" t="str">
        <f>Formato!M52</f>
        <v>Se glosa El item 1 con código 37401   descripcion Curación simple con inmovilización correspondiente a Tarifas en función a 2.03   por la cantidad: 1   por el valor de 2.700 debido a: SE LIQUIDA CONCEPTO A TARIFA MÁXIMA PACTADA  TARIFA SOAT PLENA   A UNIDADES DE VALOR TRIBUTARIO (UVT). ||Se glosa El item 11 con código 77701   descripcion MEDICAMENTOS1 correspondiente a Soportes en función a 3.38   por la cantidad: 1   por el valor de 481.200 debido a: NO SE RECONOCE TRASLADO   SE LE SOLICITA A LA PSS APORTAR BITÁCORA DONDE RELACIONE LOS DATOS DEL MISMO CON RESOLUCION DE TARIFAS PERIMETRALES PARA EL AO LEGAL VIGENTE||Se glosa El item 13 con código 38915   descripcion Sala de observación correspondiente a Tarifas en función a 2.05   por la cantidad: 1   por el valor de 3.400 debido a: SE LIQUIDA CONCEPTO A TARIFA MÁXIMA PACTADA   TARIFA SOAT PLENA   A UNIDADES DE VALOR TRIBUTARIO (UVT). ||Se glosa El item 15 con código 39131   descripcion Atención diaria intrahospitalaria   por el médico general tratante   del paciente no quirúrgico u obstétrico correspondiente a Tarifas en función a 2.02   por la cantidad: 1   por el valor de 2.400 debido a: SE LIQUIDA CONCEPTO A TARIFA MÁXIMA PACTADA   TARIFA SOAT PLENA   A UNIDADES DE VALOR TRIBUTARIO (UVT). ||Se glosa El item 3 con código 39202   descripcion Derechos de sala para curaciones correspondiente a Tarifas en función a 2.05   por la cantidad: 1   por el valor de 1.100 debido a: SE LIQUIDA CONCEPTO A TARIFA MÁXIMA PACTADA   TARIFA SOAT PLENA   A UNIDADES DE VALOR TRIBUTARIO (UVT). ||Se glosa El item 5 con código 21101   descripcion Mano   dedos   puño (muñeca)   codo   pie    clavícula   antebrazo   cuello de pie  (tobillo)   edad ósea (carpograma)   calcáneo correspondiente a Soportes en función a 3.08   por la cantidad: 1   por el valor de 18.200 debido a: SE DESCUENTA EL 25 POR CIENTO TODA VEZ QUE NO SE ANEXA A LA RECLAMACIÓN   EL RESPECTIVO INFORME ESCRITO FIRMADO POR EL MÉDICO RADIÓLOGO   ADICIONALMENTE SE LIQUIDA CONCEPTO A TARIFA MÁXIMA PACTADA   TARIFA SOAT PLENA   A UNIDADES DE VALOR TRIBUTARIO (UVT). ||Se glosa El item 7 con código 39145   descripcion Consulta de urgencias correspondiente a Tarifas en función a 2.02   por la cantidad: 1   por el valor de 2.800 debido a: SE LIQUIDA CONCEPTO A TARIFA MÁXIMA PACTADA   TARIFA SOAT PLENA   A UNIDADES DE VALOR TRIBUTARIO (UVT). ||</v>
      </c>
      <c r="N48" s="46">
        <f>Formato!N52</f>
        <v>5</v>
      </c>
      <c r="O48" s="46" t="str">
        <f>+VLOOKUP($N48,Hoja1!$C$2:$E$21,2,0)</f>
        <v>Objecion causal tarifas</v>
      </c>
      <c r="P48" s="48" t="str">
        <f>Formato!O52</f>
        <v>Pendiente de recibir Informacion.</v>
      </c>
      <c r="Q48" s="48" t="str">
        <f>Formato!P52</f>
        <v>MED</v>
      </c>
      <c r="R48" s="49">
        <f>Formato!Q52</f>
        <v>45566</v>
      </c>
      <c r="S48" s="50">
        <f>Formato!R52</f>
        <v>358472</v>
      </c>
      <c r="T48" s="48">
        <f>Formato!S52</f>
        <v>0</v>
      </c>
      <c r="U48" s="48">
        <f>Formato!T52</f>
        <v>0</v>
      </c>
      <c r="V48" s="48" t="str">
        <f>Formato!U52</f>
        <v xml:space="preserve">Nro. OP 800559486   </v>
      </c>
      <c r="W48" s="50">
        <f>Formato!V52</f>
        <v>511800</v>
      </c>
      <c r="X48" s="50">
        <f>Formato!W52</f>
        <v>0</v>
      </c>
      <c r="Y48" s="50">
        <f>Formato!X52</f>
        <v>0</v>
      </c>
      <c r="Z48" s="50">
        <f>Formato!Y52</f>
        <v>0</v>
      </c>
      <c r="AA48" s="50">
        <f>Formato!Z52</f>
        <v>0</v>
      </c>
      <c r="AB48" s="51">
        <f t="shared" si="0"/>
        <v>511800</v>
      </c>
    </row>
    <row r="49" spans="1:28" ht="45" x14ac:dyDescent="0.2">
      <c r="A49" s="46">
        <f>Formato!A53</f>
        <v>48</v>
      </c>
      <c r="B49" s="46">
        <f>Formato!B53</f>
        <v>344302</v>
      </c>
      <c r="C49" s="46" t="str">
        <f>Formato!C53</f>
        <v>HLC344302</v>
      </c>
      <c r="D49" s="46">
        <f>Formato!D53</f>
        <v>32231</v>
      </c>
      <c r="E49" s="46" t="str">
        <f>Formato!E53</f>
        <v>GIRON SALAZAR CRISTIAN</v>
      </c>
      <c r="F49" s="46" t="str">
        <f>Formato!F53</f>
        <v>TI 1113534893</v>
      </c>
      <c r="G49" s="46">
        <f>Formato!G53</f>
        <v>994000001219</v>
      </c>
      <c r="H49" s="47">
        <f>Formato!H53</f>
        <v>45295</v>
      </c>
      <c r="I49" s="47">
        <f>Formato!I53</f>
        <v>45266</v>
      </c>
      <c r="J49" s="46">
        <f>Formato!J53</f>
        <v>173700</v>
      </c>
      <c r="K49" s="46">
        <f>Formato!K53</f>
        <v>173700</v>
      </c>
      <c r="L49" s="46">
        <f>Formato!L53</f>
        <v>2800</v>
      </c>
      <c r="M49" s="46" t="str">
        <f>Formato!M53</f>
        <v>Se glosa El item 1 con código 39145   descripcion Consulta de urgencias correspondiente a Tarifas en función a 2.02   por la cantidad: 1   por el valor de 2.800 debido a: SE LIQUIDA CONCEPTO A TARIFA MAXIMA PACTADA (TARIFA SOATPLENA) A UNIDADES DE VALOR TRIBUTARIO (UVT).||</v>
      </c>
      <c r="N49" s="46">
        <f>Formato!N53</f>
        <v>5</v>
      </c>
      <c r="O49" s="46" t="str">
        <f>+VLOOKUP($N49,Hoja1!$C$2:$E$21,2,0)</f>
        <v>Objecion causal tarifas</v>
      </c>
      <c r="P49" s="48" t="str">
        <f>Formato!O53</f>
        <v>Pendiente de recibir Informacion.</v>
      </c>
      <c r="Q49" s="48" t="str">
        <f>Formato!P53</f>
        <v>MED</v>
      </c>
      <c r="R49" s="49">
        <f>Formato!Q53</f>
        <v>45566</v>
      </c>
      <c r="S49" s="50">
        <f>Formato!R53</f>
        <v>170900</v>
      </c>
      <c r="T49" s="48">
        <f>Formato!S53</f>
        <v>0</v>
      </c>
      <c r="U49" s="48">
        <f>Formato!T53</f>
        <v>0</v>
      </c>
      <c r="V49" s="48" t="str">
        <f>Formato!U53</f>
        <v xml:space="preserve">Nro. OP 800559486   </v>
      </c>
      <c r="W49" s="50">
        <f>Formato!V53</f>
        <v>2800</v>
      </c>
      <c r="X49" s="50">
        <f>Formato!W53</f>
        <v>0</v>
      </c>
      <c r="Y49" s="50">
        <f>Formato!X53</f>
        <v>0</v>
      </c>
      <c r="Z49" s="50">
        <f>Formato!Y53</f>
        <v>0</v>
      </c>
      <c r="AA49" s="50">
        <f>Formato!Z53</f>
        <v>0</v>
      </c>
      <c r="AB49" s="51">
        <f t="shared" si="0"/>
        <v>2800</v>
      </c>
    </row>
    <row r="50" spans="1:28" ht="33.75" x14ac:dyDescent="0.2">
      <c r="A50" s="46">
        <f>Formato!A54</f>
        <v>49</v>
      </c>
      <c r="B50" s="46">
        <f>Formato!B54</f>
        <v>372017</v>
      </c>
      <c r="C50" s="46" t="str">
        <f>Formato!C54</f>
        <v>HLC372017</v>
      </c>
      <c r="D50" s="46">
        <f>Formato!D54</f>
        <v>35188</v>
      </c>
      <c r="E50" s="46" t="str">
        <f>Formato!E54</f>
        <v>CARABALI VERGARA LAURA</v>
      </c>
      <c r="F50" s="46" t="str">
        <f>Formato!F54</f>
        <v>TI 1113533119</v>
      </c>
      <c r="G50" s="46">
        <f>Formato!G54</f>
        <v>994000004538</v>
      </c>
      <c r="H50" s="47">
        <f>Formato!H54</f>
        <v>45483</v>
      </c>
      <c r="I50" s="47">
        <f>Formato!I54</f>
        <v>45363</v>
      </c>
      <c r="J50" s="46">
        <f>Formato!J54</f>
        <v>442528</v>
      </c>
      <c r="K50" s="46">
        <f>Formato!K54</f>
        <v>442528</v>
      </c>
      <c r="L50" s="46">
        <f>Formato!L54</f>
        <v>442528</v>
      </c>
      <c r="M50" s="46" t="str">
        <f>Formato!M54</f>
        <v>Se glosa El item 1 con código 21102   descripcion RADIOGRAFIA DE RODILLA AP LATERAL correspondiente a Tarifas en función a 2.08   por la cantidad: 1   por el valor de 4.500 debido a: GLOSA POR MVC. SE RECONOCE TARIFA 2024 SEGUN UNIDAD DE VALOR TRIBUTARIO UVT. DECRETO 2644 DEL 30 DE DICIEMBRE DE 2022||Se glosa El item 11 con código 39131   descripcion Atención diaria intrahospitalaria   por el médico general tratante   del paciente no quirúrgico u obstétrico correspondiente a Pertinencia en función a 6.02   por la cantidad: 1   por el valor de 65.400 debido a: COBRO NO PERTINENTE   USUARIA NO QUIRURGICA SIN ESTANCIA JUSTIFICADA.||Se glosa El item 13 con código 38915   descripcion Sala de observación correspondiente a Pertinencia en función a 6.01   por el tiempo correspondiente a 1 dias por el valor de 97.900 debido a: NO SE RECONOCE SALA DE OBSERVACION DE URGENCIAS   PERMANENCIA EN EL SERVICIO RELACIONADA CON ENTREGA DE RESULTADOS Y REVALORACIÓN POR MEDICO TRATANTE.||Se glosa El item 3 con código 21102   descripcion Brazo   pierna   rodilla   fémur   hombro   omoplato correspondiente a Tarifas en función a 2.08   por la cantidad: 1   por el valor de 4.500 debido a: GLOSA POR MVC. SE RECONOCE TARIFA 2024 SEGUN UNIDAD DE VALOR TRIBUTARIO UVT. DECRETO 2644 DEL 30 DE DICIEMBRE DE 2022||Se glosa El item 5 con código 39145   descripcion Consulta de urgencias correspondiente a Tarifas en función a 2.02   por la cantidad: 1   por el valor de 4.000 debido a: GLOSA POR MVC. SE RECONOCE TARIFA 2024 SEGUN UNIDAD DE VALOR TRIBUTARIO UVT. DECRETO 2644 DEL 30 DE DICIEMBRE DE 2022||</v>
      </c>
      <c r="N50" s="46">
        <f>Formato!N54</f>
        <v>5</v>
      </c>
      <c r="O50" s="46" t="str">
        <f>+VLOOKUP($N50,Hoja1!$C$2:$E$21,2,0)</f>
        <v>Objecion causal tarifas</v>
      </c>
      <c r="P50" s="48" t="str">
        <f>Formato!O54</f>
        <v>Pendiente de recibir Informacion.</v>
      </c>
      <c r="Q50" s="48" t="str">
        <f>Formato!P54</f>
        <v>MED</v>
      </c>
      <c r="R50" s="49" t="str">
        <f>Formato!Q54</f>
        <v xml:space="preserve">26/07/2024  </v>
      </c>
      <c r="S50" s="50">
        <f>Formato!R54</f>
        <v>266228</v>
      </c>
      <c r="T50" s="48">
        <f>Formato!S54</f>
        <v>0</v>
      </c>
      <c r="U50" s="48">
        <f>Formato!T54</f>
        <v>0</v>
      </c>
      <c r="V50" s="48" t="str">
        <f>Formato!U54</f>
        <v xml:space="preserve">Nro. OP 800589093   </v>
      </c>
      <c r="W50" s="50">
        <f>Formato!V54</f>
        <v>176300</v>
      </c>
      <c r="X50" s="50">
        <f>Formato!W54</f>
        <v>0</v>
      </c>
      <c r="Y50" s="50">
        <f>Formato!X54</f>
        <v>0</v>
      </c>
      <c r="Z50" s="50">
        <f>Formato!Y54</f>
        <v>0</v>
      </c>
      <c r="AA50" s="50">
        <f>Formato!Z54</f>
        <v>0</v>
      </c>
      <c r="AB50" s="51">
        <f t="shared" si="0"/>
        <v>176300</v>
      </c>
    </row>
    <row r="51" spans="1:28" ht="67.5" x14ac:dyDescent="0.2">
      <c r="A51" s="46">
        <f>Formato!A55</f>
        <v>50</v>
      </c>
      <c r="B51" s="46">
        <f>Formato!B55</f>
        <v>311672</v>
      </c>
      <c r="C51" s="46" t="str">
        <f>Formato!C55</f>
        <v>HLC311672</v>
      </c>
      <c r="D51" s="46">
        <f>Formato!D55</f>
        <v>31913</v>
      </c>
      <c r="E51" s="46" t="str">
        <f>Formato!E55</f>
        <v>PORTILLA RIOS JOWELL</v>
      </c>
      <c r="F51" s="46" t="str">
        <f>Formato!F55</f>
        <v>TI 1109547613</v>
      </c>
      <c r="G51" s="46">
        <f>Formato!G55</f>
        <v>994000001121</v>
      </c>
      <c r="H51" s="47">
        <f>Formato!H55</f>
        <v>45138</v>
      </c>
      <c r="I51" s="47">
        <f>Formato!I55</f>
        <v>44911</v>
      </c>
      <c r="J51" s="46">
        <f>Formato!J55</f>
        <v>255600</v>
      </c>
      <c r="K51" s="46">
        <f>Formato!K55</f>
        <v>255600</v>
      </c>
      <c r="L51" s="46">
        <f>Formato!L55</f>
        <v>209551</v>
      </c>
      <c r="M51" s="46" t="str">
        <f>Formato!M55</f>
        <v>Factura excede topes autorizados  Cobertura del Amparo (12) GASTOS MEDICOS por valor de 7.500.000   por lo que se glosa por valor de 12.527||Glosa Automatica Por Superacion de Tope - Amparo: GASTOS MEDICOS||</v>
      </c>
      <c r="N51" s="46">
        <f>Formato!N55</f>
        <v>6</v>
      </c>
      <c r="O51" s="46" t="str">
        <f>+VLOOKUP($N51,Hoja1!$C$2:$E$21,2,0)</f>
        <v>Objeción causal tope máximo</v>
      </c>
      <c r="P51" s="48" t="str">
        <f>Formato!O55</f>
        <v>Pagada en su Totalidad.</v>
      </c>
      <c r="Q51" s="48" t="str">
        <f>Formato!P55</f>
        <v>MED</v>
      </c>
      <c r="R51" s="49" t="str">
        <f>Formato!Q55</f>
        <v xml:space="preserve">14/08/2023  </v>
      </c>
      <c r="S51" s="50">
        <f>Formato!R55</f>
        <v>46049</v>
      </c>
      <c r="T51" s="48">
        <f>Formato!S55</f>
        <v>0</v>
      </c>
      <c r="U51" s="48">
        <f>Formato!T55</f>
        <v>0</v>
      </c>
      <c r="V51" s="48" t="str">
        <f>Formato!U55</f>
        <v xml:space="preserve">Nro. OP 800536473   </v>
      </c>
      <c r="W51" s="50">
        <f>Formato!V55</f>
        <v>0</v>
      </c>
      <c r="X51" s="50">
        <f>Formato!W55</f>
        <v>0</v>
      </c>
      <c r="Y51" s="50">
        <f>Formato!X55</f>
        <v>209551</v>
      </c>
      <c r="Z51" s="50">
        <f>Formato!Y55</f>
        <v>0</v>
      </c>
      <c r="AA51" s="50">
        <f>Formato!Z55</f>
        <v>0</v>
      </c>
      <c r="AB51" s="51">
        <f t="shared" si="0"/>
        <v>0</v>
      </c>
    </row>
    <row r="52" spans="1:28" ht="67.5" x14ac:dyDescent="0.2">
      <c r="A52" s="46">
        <f>Formato!A56</f>
        <v>51</v>
      </c>
      <c r="B52" s="46">
        <f>Formato!B56</f>
        <v>11824</v>
      </c>
      <c r="C52" s="46">
        <f>Formato!C56</f>
        <v>11824</v>
      </c>
      <c r="D52" s="46" t="str">
        <f>Formato!D56</f>
        <v>-</v>
      </c>
      <c r="E52" s="46" t="str">
        <f>Formato!E56</f>
        <v>-</v>
      </c>
      <c r="F52" s="46" t="str">
        <f>Formato!F56</f>
        <v>-</v>
      </c>
      <c r="G52" s="46" t="str">
        <f>Formato!G56</f>
        <v>-</v>
      </c>
      <c r="H52" s="47" t="str">
        <f>Formato!H56</f>
        <v>-</v>
      </c>
      <c r="I52" s="47">
        <f>Formato!I56</f>
        <v>0</v>
      </c>
      <c r="J52" s="46">
        <f>Formato!J56</f>
        <v>0</v>
      </c>
      <c r="K52" s="46">
        <f>Formato!K56</f>
        <v>116252</v>
      </c>
      <c r="L52" s="46">
        <f>Formato!L56</f>
        <v>116252</v>
      </c>
      <c r="M52" s="46" t="str">
        <f>Formato!M56</f>
        <v>Reclamación sin informacion en el sistema</v>
      </c>
      <c r="N52" s="46">
        <f>Formato!N56</f>
        <v>8</v>
      </c>
      <c r="O52" s="46" t="str">
        <f>+VLOOKUP($N52,Hoja1!$C$2:$E$21,2,0)</f>
        <v>Reclamación sin informacion en el sistema</v>
      </c>
      <c r="P52" s="48" t="str">
        <f>Formato!O56</f>
        <v xml:space="preserve">Factura que no tiene infirmacion para ramo APE </v>
      </c>
      <c r="Q52" s="48" t="str">
        <f>Formato!P56</f>
        <v>MED</v>
      </c>
      <c r="R52" s="49" t="str">
        <f>Formato!Q56</f>
        <v>-</v>
      </c>
      <c r="S52" s="50">
        <f>Formato!R56</f>
        <v>0</v>
      </c>
      <c r="T52" s="48">
        <f>Formato!S56</f>
        <v>0</v>
      </c>
      <c r="U52" s="48">
        <f>Formato!T56</f>
        <v>0</v>
      </c>
      <c r="V52" s="48" t="str">
        <f>Formato!U56</f>
        <v>-</v>
      </c>
      <c r="W52" s="50">
        <f>Formato!V56</f>
        <v>0</v>
      </c>
      <c r="X52" s="50">
        <f>Formato!W56</f>
        <v>0</v>
      </c>
      <c r="Y52" s="50">
        <f>Formato!X56</f>
        <v>0</v>
      </c>
      <c r="Z52" s="50">
        <f>Formato!Y56</f>
        <v>0</v>
      </c>
      <c r="AA52" s="50">
        <f>Formato!Z56</f>
        <v>0</v>
      </c>
      <c r="AB52" s="51">
        <f t="shared" si="0"/>
        <v>0</v>
      </c>
    </row>
    <row r="53" spans="1:28" ht="67.5" x14ac:dyDescent="0.2">
      <c r="A53" s="46">
        <f>Formato!A57</f>
        <v>52</v>
      </c>
      <c r="B53" s="46">
        <f>Formato!B57</f>
        <v>46419</v>
      </c>
      <c r="C53" s="46">
        <f>Formato!C57</f>
        <v>46419</v>
      </c>
      <c r="D53" s="46" t="str">
        <f>Formato!D57</f>
        <v>-</v>
      </c>
      <c r="E53" s="46" t="str">
        <f>Formato!E57</f>
        <v>-</v>
      </c>
      <c r="F53" s="46" t="str">
        <f>Formato!F57</f>
        <v>-</v>
      </c>
      <c r="G53" s="46" t="str">
        <f>Formato!G57</f>
        <v>-</v>
      </c>
      <c r="H53" s="47" t="str">
        <f>Formato!H57</f>
        <v>-</v>
      </c>
      <c r="I53" s="47">
        <f>Formato!I57</f>
        <v>0</v>
      </c>
      <c r="J53" s="46">
        <f>Formato!J57</f>
        <v>0</v>
      </c>
      <c r="K53" s="46">
        <f>Formato!K57</f>
        <v>110296</v>
      </c>
      <c r="L53" s="46">
        <f>Formato!L57</f>
        <v>59565</v>
      </c>
      <c r="M53" s="46" t="str">
        <f>Formato!M57</f>
        <v>Reclamación sin informacion en el sistema</v>
      </c>
      <c r="N53" s="46">
        <f>Formato!N57</f>
        <v>8</v>
      </c>
      <c r="O53" s="46" t="str">
        <f>+VLOOKUP($N53,Hoja1!$C$2:$E$21,2,0)</f>
        <v>Reclamación sin informacion en el sistema</v>
      </c>
      <c r="P53" s="48" t="str">
        <f>Formato!O57</f>
        <v xml:space="preserve">Factura que no tiene infirmacion para ramo APE </v>
      </c>
      <c r="Q53" s="48" t="str">
        <f>Formato!P57</f>
        <v>MED</v>
      </c>
      <c r="R53" s="49" t="str">
        <f>Formato!Q57</f>
        <v>-</v>
      </c>
      <c r="S53" s="50">
        <f>Formato!R57</f>
        <v>0</v>
      </c>
      <c r="T53" s="48">
        <f>Formato!S57</f>
        <v>0</v>
      </c>
      <c r="U53" s="48">
        <f>Formato!T57</f>
        <v>0</v>
      </c>
      <c r="V53" s="48" t="str">
        <f>Formato!U57</f>
        <v>-</v>
      </c>
      <c r="W53" s="50">
        <f>Formato!V57</f>
        <v>0</v>
      </c>
      <c r="X53" s="50">
        <f>Formato!W57</f>
        <v>0</v>
      </c>
      <c r="Y53" s="50">
        <f>Formato!X57</f>
        <v>0</v>
      </c>
      <c r="Z53" s="50">
        <f>Formato!Y57</f>
        <v>0</v>
      </c>
      <c r="AA53" s="50">
        <f>Formato!Z57</f>
        <v>0</v>
      </c>
      <c r="AB53" s="51">
        <f t="shared" si="0"/>
        <v>0</v>
      </c>
    </row>
    <row r="54" spans="1:28" ht="67.5" x14ac:dyDescent="0.2">
      <c r="A54" s="46">
        <f>Formato!A58</f>
        <v>53</v>
      </c>
      <c r="B54" s="46">
        <f>Formato!B58</f>
        <v>823728</v>
      </c>
      <c r="C54" s="46">
        <f>Formato!C58</f>
        <v>823728</v>
      </c>
      <c r="D54" s="46" t="str">
        <f>Formato!D58</f>
        <v>-</v>
      </c>
      <c r="E54" s="46" t="str">
        <f>Formato!E58</f>
        <v>-</v>
      </c>
      <c r="F54" s="46" t="str">
        <f>Formato!F58</f>
        <v>-</v>
      </c>
      <c r="G54" s="46" t="str">
        <f>Formato!G58</f>
        <v>-</v>
      </c>
      <c r="H54" s="47" t="str">
        <f>Formato!H58</f>
        <v>-</v>
      </c>
      <c r="I54" s="47">
        <f>Formato!I58</f>
        <v>0</v>
      </c>
      <c r="J54" s="46">
        <f>Formato!J58</f>
        <v>0</v>
      </c>
      <c r="K54" s="46">
        <f>Formato!K58</f>
        <v>51300</v>
      </c>
      <c r="L54" s="46">
        <f>Formato!L58</f>
        <v>51300</v>
      </c>
      <c r="M54" s="46" t="str">
        <f>Formato!M58</f>
        <v>Reclamación sin informacion en el sistema</v>
      </c>
      <c r="N54" s="46">
        <f>Formato!N58</f>
        <v>8</v>
      </c>
      <c r="O54" s="46" t="str">
        <f>+VLOOKUP($N54,Hoja1!$C$2:$E$21,2,0)</f>
        <v>Reclamación sin informacion en el sistema</v>
      </c>
      <c r="P54" s="48" t="str">
        <f>Formato!O58</f>
        <v xml:space="preserve">Factura que no tiene infirmacion para ramo APE </v>
      </c>
      <c r="Q54" s="48" t="str">
        <f>Formato!P58</f>
        <v>MED</v>
      </c>
      <c r="R54" s="49" t="str">
        <f>Formato!Q58</f>
        <v>-</v>
      </c>
      <c r="S54" s="50">
        <f>Formato!R58</f>
        <v>0</v>
      </c>
      <c r="T54" s="48">
        <f>Formato!S58</f>
        <v>0</v>
      </c>
      <c r="U54" s="48">
        <f>Formato!T58</f>
        <v>0</v>
      </c>
      <c r="V54" s="48" t="str">
        <f>Formato!U58</f>
        <v>-</v>
      </c>
      <c r="W54" s="50">
        <f>Formato!V58</f>
        <v>0</v>
      </c>
      <c r="X54" s="50">
        <f>Formato!W58</f>
        <v>0</v>
      </c>
      <c r="Y54" s="50">
        <f>Formato!X58</f>
        <v>0</v>
      </c>
      <c r="Z54" s="50">
        <f>Formato!Y58</f>
        <v>0</v>
      </c>
      <c r="AA54" s="50">
        <f>Formato!Z58</f>
        <v>0</v>
      </c>
      <c r="AB54" s="51">
        <f t="shared" si="0"/>
        <v>0</v>
      </c>
    </row>
    <row r="55" spans="1:28" ht="67.5" x14ac:dyDescent="0.2">
      <c r="A55" s="46">
        <f>Formato!A59</f>
        <v>54</v>
      </c>
      <c r="B55" s="46">
        <f>Formato!B59</f>
        <v>297567</v>
      </c>
      <c r="C55" s="46" t="str">
        <f>Formato!C59</f>
        <v>HLC297567</v>
      </c>
      <c r="D55" s="46" t="str">
        <f>Formato!D59</f>
        <v>-</v>
      </c>
      <c r="E55" s="46" t="str">
        <f>Formato!E59</f>
        <v>-</v>
      </c>
      <c r="F55" s="46" t="str">
        <f>Formato!F59</f>
        <v>-</v>
      </c>
      <c r="G55" s="46" t="str">
        <f>Formato!G59</f>
        <v>-</v>
      </c>
      <c r="H55" s="47" t="str">
        <f>Formato!H59</f>
        <v>-</v>
      </c>
      <c r="I55" s="47">
        <f>Formato!I59</f>
        <v>0</v>
      </c>
      <c r="J55" s="46">
        <f>Formato!J59</f>
        <v>0</v>
      </c>
      <c r="K55" s="46">
        <f>Formato!K59</f>
        <v>281770</v>
      </c>
      <c r="L55" s="46">
        <f>Formato!L59</f>
        <v>281770</v>
      </c>
      <c r="M55" s="46" t="str">
        <f>Formato!M59</f>
        <v>Reclamación sin informacion en el sistema</v>
      </c>
      <c r="N55" s="46">
        <f>Formato!N59</f>
        <v>8</v>
      </c>
      <c r="O55" s="46" t="str">
        <f>+VLOOKUP($N55,Hoja1!$C$2:$E$21,2,0)</f>
        <v>Reclamación sin informacion en el sistema</v>
      </c>
      <c r="P55" s="48" t="str">
        <f>Formato!O59</f>
        <v xml:space="preserve">Factura que no tiene infirmacion para ramo APE </v>
      </c>
      <c r="Q55" s="48" t="str">
        <f>Formato!P59</f>
        <v>MED</v>
      </c>
      <c r="R55" s="49" t="str">
        <f>Formato!Q59</f>
        <v>-</v>
      </c>
      <c r="S55" s="50">
        <f>Formato!R59</f>
        <v>0</v>
      </c>
      <c r="T55" s="48">
        <f>Formato!S59</f>
        <v>0</v>
      </c>
      <c r="U55" s="48">
        <f>Formato!T59</f>
        <v>0</v>
      </c>
      <c r="V55" s="48" t="str">
        <f>Formato!U59</f>
        <v>-</v>
      </c>
      <c r="W55" s="50">
        <f>Formato!V59</f>
        <v>0</v>
      </c>
      <c r="X55" s="50">
        <f>Formato!W59</f>
        <v>0</v>
      </c>
      <c r="Y55" s="50">
        <f>Formato!X59</f>
        <v>0</v>
      </c>
      <c r="Z55" s="50">
        <f>Formato!Y59</f>
        <v>0</v>
      </c>
      <c r="AA55" s="50">
        <f>Formato!Z59</f>
        <v>0</v>
      </c>
      <c r="AB55" s="51">
        <f t="shared" si="0"/>
        <v>0</v>
      </c>
    </row>
    <row r="56" spans="1:28" ht="67.5" x14ac:dyDescent="0.2">
      <c r="A56" s="46">
        <f>Formato!A60</f>
        <v>55</v>
      </c>
      <c r="B56" s="46">
        <f>Formato!B60</f>
        <v>303246</v>
      </c>
      <c r="C56" s="46" t="str">
        <f>Formato!C60</f>
        <v>HLC303246</v>
      </c>
      <c r="D56" s="46" t="str">
        <f>Formato!D60</f>
        <v>-</v>
      </c>
      <c r="E56" s="46" t="str">
        <f>Formato!E60</f>
        <v>-</v>
      </c>
      <c r="F56" s="46" t="str">
        <f>Formato!F60</f>
        <v>-</v>
      </c>
      <c r="G56" s="46" t="str">
        <f>Formato!G60</f>
        <v>-</v>
      </c>
      <c r="H56" s="47" t="str">
        <f>Formato!H60</f>
        <v>-</v>
      </c>
      <c r="I56" s="47">
        <f>Formato!I60</f>
        <v>0</v>
      </c>
      <c r="J56" s="46">
        <f>Formato!J60</f>
        <v>0</v>
      </c>
      <c r="K56" s="46">
        <f>Formato!K60</f>
        <v>117315</v>
      </c>
      <c r="L56" s="46">
        <f>Formato!L60</f>
        <v>117315</v>
      </c>
      <c r="M56" s="46" t="str">
        <f>Formato!M60</f>
        <v>Reclamación sin informacion en el sistema</v>
      </c>
      <c r="N56" s="46">
        <f>Formato!N60</f>
        <v>8</v>
      </c>
      <c r="O56" s="46" t="str">
        <f>+VLOOKUP($N56,Hoja1!$C$2:$E$21,2,0)</f>
        <v>Reclamación sin informacion en el sistema</v>
      </c>
      <c r="P56" s="48" t="str">
        <f>Formato!O60</f>
        <v xml:space="preserve">Factura que no tiene infirmacion para ramo APE </v>
      </c>
      <c r="Q56" s="48" t="str">
        <f>Formato!P60</f>
        <v>MED</v>
      </c>
      <c r="R56" s="49" t="str">
        <f>Formato!Q60</f>
        <v>-</v>
      </c>
      <c r="S56" s="50">
        <f>Formato!R60</f>
        <v>0</v>
      </c>
      <c r="T56" s="48">
        <f>Formato!S60</f>
        <v>0</v>
      </c>
      <c r="U56" s="48">
        <f>Formato!T60</f>
        <v>0</v>
      </c>
      <c r="V56" s="48" t="str">
        <f>Formato!U60</f>
        <v>-</v>
      </c>
      <c r="W56" s="50">
        <f>Formato!V60</f>
        <v>0</v>
      </c>
      <c r="X56" s="50">
        <f>Formato!W60</f>
        <v>0</v>
      </c>
      <c r="Y56" s="50">
        <f>Formato!X60</f>
        <v>0</v>
      </c>
      <c r="Z56" s="50">
        <f>Formato!Y60</f>
        <v>0</v>
      </c>
      <c r="AA56" s="50">
        <f>Formato!Z60</f>
        <v>0</v>
      </c>
      <c r="AB56" s="51">
        <f t="shared" si="0"/>
        <v>0</v>
      </c>
    </row>
    <row r="57" spans="1:28" ht="67.5" x14ac:dyDescent="0.2">
      <c r="A57" s="46">
        <f>Formato!A61</f>
        <v>56</v>
      </c>
      <c r="B57" s="46">
        <f>Formato!B61</f>
        <v>305347</v>
      </c>
      <c r="C57" s="46" t="str">
        <f>Formato!C61</f>
        <v>HLC305347</v>
      </c>
      <c r="D57" s="46" t="str">
        <f>Formato!D61</f>
        <v>-</v>
      </c>
      <c r="E57" s="46" t="str">
        <f>Formato!E61</f>
        <v>-</v>
      </c>
      <c r="F57" s="46" t="str">
        <f>Formato!F61</f>
        <v>-</v>
      </c>
      <c r="G57" s="46" t="str">
        <f>Formato!G61</f>
        <v>-</v>
      </c>
      <c r="H57" s="47" t="str">
        <f>Formato!H61</f>
        <v>-</v>
      </c>
      <c r="I57" s="47">
        <f>Formato!I61</f>
        <v>0</v>
      </c>
      <c r="J57" s="46">
        <f>Formato!J61</f>
        <v>0</v>
      </c>
      <c r="K57" s="46">
        <f>Formato!K61</f>
        <v>279161</v>
      </c>
      <c r="L57" s="46">
        <f>Formato!L61</f>
        <v>279161</v>
      </c>
      <c r="M57" s="46" t="str">
        <f>Formato!M61</f>
        <v>Reclamación sin informacion en el sistema</v>
      </c>
      <c r="N57" s="46">
        <f>Formato!N61</f>
        <v>8</v>
      </c>
      <c r="O57" s="46" t="str">
        <f>+VLOOKUP($N57,Hoja1!$C$2:$E$21,2,0)</f>
        <v>Reclamación sin informacion en el sistema</v>
      </c>
      <c r="P57" s="48" t="str">
        <f>Formato!O61</f>
        <v xml:space="preserve">Factura que no tiene infirmacion para ramo APE </v>
      </c>
      <c r="Q57" s="48" t="str">
        <f>Formato!P61</f>
        <v>MED</v>
      </c>
      <c r="R57" s="49" t="str">
        <f>Formato!Q61</f>
        <v>-</v>
      </c>
      <c r="S57" s="50">
        <f>Formato!R61</f>
        <v>0</v>
      </c>
      <c r="T57" s="48">
        <f>Formato!S61</f>
        <v>0</v>
      </c>
      <c r="U57" s="48">
        <f>Formato!T61</f>
        <v>0</v>
      </c>
      <c r="V57" s="48" t="str">
        <f>Formato!U61</f>
        <v>-</v>
      </c>
      <c r="W57" s="50">
        <f>Formato!V61</f>
        <v>0</v>
      </c>
      <c r="X57" s="50">
        <f>Formato!W61</f>
        <v>0</v>
      </c>
      <c r="Y57" s="50">
        <f>Formato!X61</f>
        <v>0</v>
      </c>
      <c r="Z57" s="50">
        <f>Formato!Y61</f>
        <v>0</v>
      </c>
      <c r="AA57" s="50">
        <f>Formato!Z61</f>
        <v>0</v>
      </c>
      <c r="AB57" s="51">
        <f t="shared" si="0"/>
        <v>0</v>
      </c>
    </row>
    <row r="58" spans="1:28" ht="67.5" x14ac:dyDescent="0.2">
      <c r="A58" s="46">
        <f>Formato!A62</f>
        <v>57</v>
      </c>
      <c r="B58" s="46">
        <f>Formato!B62</f>
        <v>308089</v>
      </c>
      <c r="C58" s="46" t="str">
        <f>Formato!C62</f>
        <v>HLC308089</v>
      </c>
      <c r="D58" s="46" t="str">
        <f>Formato!D62</f>
        <v>-</v>
      </c>
      <c r="E58" s="46" t="str">
        <f>Formato!E62</f>
        <v>-</v>
      </c>
      <c r="F58" s="46" t="str">
        <f>Formato!F62</f>
        <v>-</v>
      </c>
      <c r="G58" s="46" t="str">
        <f>Formato!G62</f>
        <v>-</v>
      </c>
      <c r="H58" s="47" t="str">
        <f>Formato!H62</f>
        <v>-</v>
      </c>
      <c r="I58" s="47">
        <f>Formato!I62</f>
        <v>0</v>
      </c>
      <c r="J58" s="46">
        <f>Formato!J62</f>
        <v>0</v>
      </c>
      <c r="K58" s="46">
        <f>Formato!K62</f>
        <v>216621</v>
      </c>
      <c r="L58" s="46">
        <f>Formato!L62</f>
        <v>216621</v>
      </c>
      <c r="M58" s="46" t="str">
        <f>Formato!M62</f>
        <v>Reclamación sin informacion en el sistema</v>
      </c>
      <c r="N58" s="46">
        <f>Formato!N62</f>
        <v>8</v>
      </c>
      <c r="O58" s="46" t="str">
        <f>+VLOOKUP($N58,Hoja1!$C$2:$E$21,2,0)</f>
        <v>Reclamación sin informacion en el sistema</v>
      </c>
      <c r="P58" s="48" t="str">
        <f>Formato!O62</f>
        <v xml:space="preserve">Factura que no tiene infirmacion para ramo APE </v>
      </c>
      <c r="Q58" s="48" t="str">
        <f>Formato!P62</f>
        <v>MED</v>
      </c>
      <c r="R58" s="49" t="str">
        <f>Formato!Q62</f>
        <v>-</v>
      </c>
      <c r="S58" s="50">
        <f>Formato!R62</f>
        <v>0</v>
      </c>
      <c r="T58" s="48">
        <f>Formato!S62</f>
        <v>0</v>
      </c>
      <c r="U58" s="48">
        <f>Formato!T62</f>
        <v>0</v>
      </c>
      <c r="V58" s="48" t="str">
        <f>Formato!U62</f>
        <v>-</v>
      </c>
      <c r="W58" s="50">
        <f>Formato!V62</f>
        <v>0</v>
      </c>
      <c r="X58" s="50">
        <f>Formato!W62</f>
        <v>0</v>
      </c>
      <c r="Y58" s="50">
        <f>Formato!X62</f>
        <v>0</v>
      </c>
      <c r="Z58" s="50">
        <f>Formato!Y62</f>
        <v>0</v>
      </c>
      <c r="AA58" s="50">
        <f>Formato!Z62</f>
        <v>0</v>
      </c>
      <c r="AB58" s="51">
        <f t="shared" si="0"/>
        <v>0</v>
      </c>
    </row>
    <row r="59" spans="1:28" ht="67.5" x14ac:dyDescent="0.2">
      <c r="A59" s="46">
        <f>Formato!A63</f>
        <v>58</v>
      </c>
      <c r="B59" s="46">
        <f>Formato!B63</f>
        <v>309067</v>
      </c>
      <c r="C59" s="46" t="str">
        <f>Formato!C63</f>
        <v>HLC309067</v>
      </c>
      <c r="D59" s="46" t="str">
        <f>Formato!D63</f>
        <v>-</v>
      </c>
      <c r="E59" s="46" t="str">
        <f>Formato!E63</f>
        <v>-</v>
      </c>
      <c r="F59" s="46" t="str">
        <f>Formato!F63</f>
        <v>-</v>
      </c>
      <c r="G59" s="46" t="str">
        <f>Formato!G63</f>
        <v>-</v>
      </c>
      <c r="H59" s="47" t="str">
        <f>Formato!H63</f>
        <v>-</v>
      </c>
      <c r="I59" s="47">
        <f>Formato!I63</f>
        <v>0</v>
      </c>
      <c r="J59" s="46">
        <f>Formato!J63</f>
        <v>0</v>
      </c>
      <c r="K59" s="46">
        <f>Formato!K63</f>
        <v>260692</v>
      </c>
      <c r="L59" s="46">
        <f>Formato!L63</f>
        <v>260692</v>
      </c>
      <c r="M59" s="46" t="str">
        <f>Formato!M63</f>
        <v>Reclamación sin informacion en el sistema</v>
      </c>
      <c r="N59" s="46">
        <f>Formato!N63</f>
        <v>8</v>
      </c>
      <c r="O59" s="46" t="str">
        <f>+VLOOKUP($N59,Hoja1!$C$2:$E$21,2,0)</f>
        <v>Reclamación sin informacion en el sistema</v>
      </c>
      <c r="P59" s="48" t="str">
        <f>Formato!O63</f>
        <v xml:space="preserve">Factura que no tiene infirmacion para ramo APE </v>
      </c>
      <c r="Q59" s="48" t="str">
        <f>Formato!P63</f>
        <v>MED</v>
      </c>
      <c r="R59" s="49" t="str">
        <f>Formato!Q63</f>
        <v>-</v>
      </c>
      <c r="S59" s="50">
        <f>Formato!R63</f>
        <v>0</v>
      </c>
      <c r="T59" s="48">
        <f>Formato!S63</f>
        <v>0</v>
      </c>
      <c r="U59" s="48">
        <f>Formato!T63</f>
        <v>0</v>
      </c>
      <c r="V59" s="48" t="str">
        <f>Formato!U63</f>
        <v>-</v>
      </c>
      <c r="W59" s="50">
        <f>Formato!V63</f>
        <v>0</v>
      </c>
      <c r="X59" s="50">
        <f>Formato!W63</f>
        <v>0</v>
      </c>
      <c r="Y59" s="50">
        <f>Formato!X63</f>
        <v>0</v>
      </c>
      <c r="Z59" s="50">
        <f>Formato!Y63</f>
        <v>0</v>
      </c>
      <c r="AA59" s="50">
        <f>Formato!Z63</f>
        <v>0</v>
      </c>
      <c r="AB59" s="51">
        <f t="shared" si="0"/>
        <v>0</v>
      </c>
    </row>
    <row r="60" spans="1:28" ht="67.5" x14ac:dyDescent="0.2">
      <c r="A60" s="46">
        <f>Formato!A64</f>
        <v>59</v>
      </c>
      <c r="B60" s="46">
        <f>Formato!B64</f>
        <v>309293</v>
      </c>
      <c r="C60" s="46" t="str">
        <f>Formato!C64</f>
        <v>HLC309293</v>
      </c>
      <c r="D60" s="46" t="str">
        <f>Formato!D64</f>
        <v>-</v>
      </c>
      <c r="E60" s="46" t="str">
        <f>Formato!E64</f>
        <v>-</v>
      </c>
      <c r="F60" s="46" t="str">
        <f>Formato!F64</f>
        <v>-</v>
      </c>
      <c r="G60" s="46" t="str">
        <f>Formato!G64</f>
        <v>-</v>
      </c>
      <c r="H60" s="47" t="str">
        <f>Formato!H64</f>
        <v>-</v>
      </c>
      <c r="I60" s="47">
        <f>Formato!I64</f>
        <v>0</v>
      </c>
      <c r="J60" s="46">
        <f>Formato!J64</f>
        <v>0</v>
      </c>
      <c r="K60" s="46">
        <f>Formato!K64</f>
        <v>67167</v>
      </c>
      <c r="L60" s="46">
        <f>Formato!L64</f>
        <v>67167</v>
      </c>
      <c r="M60" s="46" t="str">
        <f>Formato!M64</f>
        <v>Reclamación sin informacion en el sistema</v>
      </c>
      <c r="N60" s="46">
        <f>Formato!N64</f>
        <v>8</v>
      </c>
      <c r="O60" s="46" t="str">
        <f>+VLOOKUP($N60,Hoja1!$C$2:$E$21,2,0)</f>
        <v>Reclamación sin informacion en el sistema</v>
      </c>
      <c r="P60" s="48" t="str">
        <f>Formato!O64</f>
        <v xml:space="preserve">Factura que no tiene infirmacion para ramo APE </v>
      </c>
      <c r="Q60" s="48" t="str">
        <f>Formato!P64</f>
        <v>MED</v>
      </c>
      <c r="R60" s="49" t="str">
        <f>Formato!Q64</f>
        <v>-</v>
      </c>
      <c r="S60" s="50">
        <f>Formato!R64</f>
        <v>0</v>
      </c>
      <c r="T60" s="48">
        <f>Formato!S64</f>
        <v>0</v>
      </c>
      <c r="U60" s="48">
        <f>Formato!T64</f>
        <v>0</v>
      </c>
      <c r="V60" s="48" t="str">
        <f>Formato!U64</f>
        <v>-</v>
      </c>
      <c r="W60" s="50">
        <f>Formato!V64</f>
        <v>0</v>
      </c>
      <c r="X60" s="50">
        <f>Formato!W64</f>
        <v>0</v>
      </c>
      <c r="Y60" s="50">
        <f>Formato!X64</f>
        <v>0</v>
      </c>
      <c r="Z60" s="50">
        <f>Formato!Y64</f>
        <v>0</v>
      </c>
      <c r="AA60" s="50">
        <f>Formato!Z64</f>
        <v>0</v>
      </c>
      <c r="AB60" s="51">
        <f t="shared" si="0"/>
        <v>0</v>
      </c>
    </row>
    <row r="61" spans="1:28" ht="67.5" x14ac:dyDescent="0.2">
      <c r="A61" s="46">
        <f>Formato!A65</f>
        <v>60</v>
      </c>
      <c r="B61" s="46">
        <f>Formato!B65</f>
        <v>313409</v>
      </c>
      <c r="C61" s="46" t="str">
        <f>Formato!C65</f>
        <v>HLC313409</v>
      </c>
      <c r="D61" s="46" t="str">
        <f>Formato!D65</f>
        <v>-</v>
      </c>
      <c r="E61" s="46" t="str">
        <f>Formato!E65</f>
        <v>-</v>
      </c>
      <c r="F61" s="46" t="str">
        <f>Formato!F65</f>
        <v>-</v>
      </c>
      <c r="G61" s="46" t="str">
        <f>Formato!G65</f>
        <v>-</v>
      </c>
      <c r="H61" s="47" t="str">
        <f>Formato!H65</f>
        <v>-</v>
      </c>
      <c r="I61" s="47">
        <f>Formato!I65</f>
        <v>0</v>
      </c>
      <c r="J61" s="46">
        <f>Formato!J65</f>
        <v>0</v>
      </c>
      <c r="K61" s="46">
        <f>Formato!K65</f>
        <v>554600</v>
      </c>
      <c r="L61" s="46">
        <f>Formato!L65</f>
        <v>554600</v>
      </c>
      <c r="M61" s="46" t="str">
        <f>Formato!M65</f>
        <v>Reclamación sin informacion en el sistema</v>
      </c>
      <c r="N61" s="46">
        <f>Formato!N65</f>
        <v>8</v>
      </c>
      <c r="O61" s="46" t="str">
        <f>+VLOOKUP($N61,Hoja1!$C$2:$E$21,2,0)</f>
        <v>Reclamación sin informacion en el sistema</v>
      </c>
      <c r="P61" s="48" t="str">
        <f>Formato!O65</f>
        <v xml:space="preserve">Factura que no tiene infirmacion para ramo APE </v>
      </c>
      <c r="Q61" s="48" t="str">
        <f>Formato!P65</f>
        <v>MED</v>
      </c>
      <c r="R61" s="49" t="str">
        <f>Formato!Q65</f>
        <v>-</v>
      </c>
      <c r="S61" s="50">
        <f>Formato!R65</f>
        <v>0</v>
      </c>
      <c r="T61" s="48">
        <f>Formato!S65</f>
        <v>0</v>
      </c>
      <c r="U61" s="48">
        <f>Formato!T65</f>
        <v>0</v>
      </c>
      <c r="V61" s="48" t="str">
        <f>Formato!U65</f>
        <v>-</v>
      </c>
      <c r="W61" s="50">
        <f>Formato!V65</f>
        <v>0</v>
      </c>
      <c r="X61" s="50">
        <f>Formato!W65</f>
        <v>0</v>
      </c>
      <c r="Y61" s="50">
        <f>Formato!X65</f>
        <v>0</v>
      </c>
      <c r="Z61" s="50">
        <f>Formato!Y65</f>
        <v>0</v>
      </c>
      <c r="AA61" s="50">
        <f>Formato!Z65</f>
        <v>0</v>
      </c>
      <c r="AB61" s="51">
        <f t="shared" si="0"/>
        <v>0</v>
      </c>
    </row>
    <row r="62" spans="1:28" ht="67.5" x14ac:dyDescent="0.2">
      <c r="A62" s="46">
        <f>Formato!A66</f>
        <v>61</v>
      </c>
      <c r="B62" s="46">
        <f>Formato!B66</f>
        <v>316699</v>
      </c>
      <c r="C62" s="46" t="str">
        <f>Formato!C66</f>
        <v>HLC316699</v>
      </c>
      <c r="D62" s="46" t="str">
        <f>Formato!D66</f>
        <v>-</v>
      </c>
      <c r="E62" s="46" t="str">
        <f>Formato!E66</f>
        <v>-</v>
      </c>
      <c r="F62" s="46" t="str">
        <f>Formato!F66</f>
        <v>-</v>
      </c>
      <c r="G62" s="46" t="str">
        <f>Formato!G66</f>
        <v>-</v>
      </c>
      <c r="H62" s="47" t="str">
        <f>Formato!H66</f>
        <v>-</v>
      </c>
      <c r="I62" s="47">
        <f>Formato!I66</f>
        <v>0</v>
      </c>
      <c r="J62" s="46">
        <f>Formato!J66</f>
        <v>0</v>
      </c>
      <c r="K62" s="46">
        <f>Formato!K66</f>
        <v>289152</v>
      </c>
      <c r="L62" s="46">
        <f>Formato!L66</f>
        <v>289152</v>
      </c>
      <c r="M62" s="46" t="str">
        <f>Formato!M66</f>
        <v>Reclamación sin informacion en el sistema</v>
      </c>
      <c r="N62" s="46">
        <f>Formato!N66</f>
        <v>8</v>
      </c>
      <c r="O62" s="46" t="str">
        <f>+VLOOKUP($N62,Hoja1!$C$2:$E$21,2,0)</f>
        <v>Reclamación sin informacion en el sistema</v>
      </c>
      <c r="P62" s="48" t="str">
        <f>Formato!O66</f>
        <v xml:space="preserve">Factura que no tiene infirmacion para ramo APE </v>
      </c>
      <c r="Q62" s="48" t="str">
        <f>Formato!P66</f>
        <v>MED</v>
      </c>
      <c r="R62" s="49" t="str">
        <f>Formato!Q66</f>
        <v>-</v>
      </c>
      <c r="S62" s="50">
        <f>Formato!R66</f>
        <v>0</v>
      </c>
      <c r="T62" s="48">
        <f>Formato!S66</f>
        <v>0</v>
      </c>
      <c r="U62" s="48">
        <f>Formato!T66</f>
        <v>0</v>
      </c>
      <c r="V62" s="48" t="str">
        <f>Formato!U66</f>
        <v>-</v>
      </c>
      <c r="W62" s="50">
        <f>Formato!V66</f>
        <v>0</v>
      </c>
      <c r="X62" s="50">
        <f>Formato!W66</f>
        <v>0</v>
      </c>
      <c r="Y62" s="50">
        <f>Formato!X66</f>
        <v>0</v>
      </c>
      <c r="Z62" s="50">
        <f>Formato!Y66</f>
        <v>0</v>
      </c>
      <c r="AA62" s="50">
        <f>Formato!Z66</f>
        <v>0</v>
      </c>
      <c r="AB62" s="51">
        <f t="shared" si="0"/>
        <v>0</v>
      </c>
    </row>
    <row r="63" spans="1:28" ht="67.5" x14ac:dyDescent="0.2">
      <c r="A63" s="46">
        <f>Formato!A67</f>
        <v>62</v>
      </c>
      <c r="B63" s="46">
        <f>Formato!B67</f>
        <v>351654</v>
      </c>
      <c r="C63" s="46" t="str">
        <f>Formato!C67</f>
        <v>HLC351654</v>
      </c>
      <c r="D63" s="46" t="str">
        <f>Formato!D67</f>
        <v>-</v>
      </c>
      <c r="E63" s="46" t="str">
        <f>Formato!E67</f>
        <v>-</v>
      </c>
      <c r="F63" s="46" t="str">
        <f>Formato!F67</f>
        <v>-</v>
      </c>
      <c r="G63" s="46" t="str">
        <f>Formato!G67</f>
        <v>-</v>
      </c>
      <c r="H63" s="47" t="str">
        <f>Formato!H67</f>
        <v>-</v>
      </c>
      <c r="I63" s="47">
        <f>Formato!I67</f>
        <v>0</v>
      </c>
      <c r="J63" s="46">
        <f>Formato!J67</f>
        <v>0</v>
      </c>
      <c r="K63" s="46">
        <f>Formato!K67</f>
        <v>65700</v>
      </c>
      <c r="L63" s="46">
        <f>Formato!L67</f>
        <v>65700</v>
      </c>
      <c r="M63" s="46" t="str">
        <f>Formato!M67</f>
        <v>Reclamación sin informacion en el sistema</v>
      </c>
      <c r="N63" s="46">
        <f>Formato!N67</f>
        <v>8</v>
      </c>
      <c r="O63" s="46" t="str">
        <f>+VLOOKUP($N63,Hoja1!$C$2:$E$21,2,0)</f>
        <v>Reclamación sin informacion en el sistema</v>
      </c>
      <c r="P63" s="48" t="str">
        <f>Formato!O67</f>
        <v xml:space="preserve">Factura que no tiene infirmacion para ramo APE </v>
      </c>
      <c r="Q63" s="48" t="str">
        <f>Formato!P67</f>
        <v>MED</v>
      </c>
      <c r="R63" s="49" t="str">
        <f>Formato!Q67</f>
        <v>-</v>
      </c>
      <c r="S63" s="50">
        <f>Formato!R67</f>
        <v>0</v>
      </c>
      <c r="T63" s="48">
        <f>Formato!S67</f>
        <v>0</v>
      </c>
      <c r="U63" s="48">
        <f>Formato!T67</f>
        <v>0</v>
      </c>
      <c r="V63" s="48" t="str">
        <f>Formato!U67</f>
        <v>-</v>
      </c>
      <c r="W63" s="50">
        <f>Formato!V67</f>
        <v>0</v>
      </c>
      <c r="X63" s="50">
        <f>Formato!W67</f>
        <v>0</v>
      </c>
      <c r="Y63" s="50">
        <f>Formato!X67</f>
        <v>0</v>
      </c>
      <c r="Z63" s="50">
        <f>Formato!Y67</f>
        <v>0</v>
      </c>
      <c r="AA63" s="50">
        <f>Formato!Z67</f>
        <v>0</v>
      </c>
      <c r="AB63" s="51">
        <f t="shared" si="0"/>
        <v>0</v>
      </c>
    </row>
    <row r="64" spans="1:28" ht="67.5" x14ac:dyDescent="0.2">
      <c r="A64" s="46">
        <f>Formato!A68</f>
        <v>63</v>
      </c>
      <c r="B64" s="46">
        <f>Formato!B68</f>
        <v>353896</v>
      </c>
      <c r="C64" s="46" t="str">
        <f>Formato!C68</f>
        <v>HLC353896</v>
      </c>
      <c r="D64" s="46" t="str">
        <f>Formato!D68</f>
        <v>-</v>
      </c>
      <c r="E64" s="46" t="str">
        <f>Formato!E68</f>
        <v>-</v>
      </c>
      <c r="F64" s="46" t="str">
        <f>Formato!F68</f>
        <v>-</v>
      </c>
      <c r="G64" s="46" t="str">
        <f>Formato!G68</f>
        <v>-</v>
      </c>
      <c r="H64" s="47" t="str">
        <f>Formato!H68</f>
        <v>-</v>
      </c>
      <c r="I64" s="47">
        <f>Formato!I68</f>
        <v>0</v>
      </c>
      <c r="J64" s="46">
        <f>Formato!J68</f>
        <v>0</v>
      </c>
      <c r="K64" s="46">
        <f>Formato!K68</f>
        <v>325400</v>
      </c>
      <c r="L64" s="46">
        <f>Formato!L68</f>
        <v>325400</v>
      </c>
      <c r="M64" s="46" t="str">
        <f>Formato!M68</f>
        <v>Reclamación sin informacion en el sistema</v>
      </c>
      <c r="N64" s="46">
        <f>Formato!N68</f>
        <v>8</v>
      </c>
      <c r="O64" s="46" t="str">
        <f>+VLOOKUP($N64,Hoja1!$C$2:$E$21,2,0)</f>
        <v>Reclamación sin informacion en el sistema</v>
      </c>
      <c r="P64" s="48" t="str">
        <f>Formato!O68</f>
        <v xml:space="preserve">Factura que no tiene infirmacion para ramo APE </v>
      </c>
      <c r="Q64" s="48" t="str">
        <f>Formato!P68</f>
        <v>MED</v>
      </c>
      <c r="R64" s="49" t="str">
        <f>Formato!Q68</f>
        <v>-</v>
      </c>
      <c r="S64" s="50">
        <f>Formato!R68</f>
        <v>0</v>
      </c>
      <c r="T64" s="48">
        <f>Formato!S68</f>
        <v>0</v>
      </c>
      <c r="U64" s="48">
        <f>Formato!T68</f>
        <v>0</v>
      </c>
      <c r="V64" s="48" t="str">
        <f>Formato!U68</f>
        <v>-</v>
      </c>
      <c r="W64" s="50">
        <f>Formato!V68</f>
        <v>0</v>
      </c>
      <c r="X64" s="50">
        <f>Formato!W68</f>
        <v>0</v>
      </c>
      <c r="Y64" s="50">
        <f>Formato!X68</f>
        <v>0</v>
      </c>
      <c r="Z64" s="50">
        <f>Formato!Y68</f>
        <v>0</v>
      </c>
      <c r="AA64" s="50">
        <f>Formato!Z68</f>
        <v>0</v>
      </c>
      <c r="AB64" s="51">
        <f t="shared" si="0"/>
        <v>0</v>
      </c>
    </row>
    <row r="65" spans="1:28" ht="67.5" x14ac:dyDescent="0.2">
      <c r="A65" s="46">
        <f>Formato!A69</f>
        <v>64</v>
      </c>
      <c r="B65" s="46">
        <f>Formato!B69</f>
        <v>362176</v>
      </c>
      <c r="C65" s="46" t="str">
        <f>Formato!C69</f>
        <v>HLC362176</v>
      </c>
      <c r="D65" s="46" t="str">
        <f>Formato!D69</f>
        <v>-</v>
      </c>
      <c r="E65" s="46" t="str">
        <f>Formato!E69</f>
        <v>-</v>
      </c>
      <c r="F65" s="46" t="str">
        <f>Formato!F69</f>
        <v>-</v>
      </c>
      <c r="G65" s="46" t="str">
        <f>Formato!G69</f>
        <v>-</v>
      </c>
      <c r="H65" s="47" t="str">
        <f>Formato!H69</f>
        <v>-</v>
      </c>
      <c r="I65" s="47">
        <f>Formato!I69</f>
        <v>0</v>
      </c>
      <c r="J65" s="46">
        <f>Formato!J69</f>
        <v>0</v>
      </c>
      <c r="K65" s="46">
        <f>Formato!K69</f>
        <v>308200</v>
      </c>
      <c r="L65" s="46">
        <f>Formato!L69</f>
        <v>308200</v>
      </c>
      <c r="M65" s="46" t="str">
        <f>Formato!M69</f>
        <v>Reclamación sin informacion en el sistema</v>
      </c>
      <c r="N65" s="46">
        <f>Formato!N69</f>
        <v>8</v>
      </c>
      <c r="O65" s="46" t="str">
        <f>+VLOOKUP($N65,Hoja1!$C$2:$E$21,2,0)</f>
        <v>Reclamación sin informacion en el sistema</v>
      </c>
      <c r="P65" s="48" t="str">
        <f>Formato!O69</f>
        <v xml:space="preserve">Factura que no tiene infirmacion para ramo APE </v>
      </c>
      <c r="Q65" s="48" t="str">
        <f>Formato!P69</f>
        <v>MED</v>
      </c>
      <c r="R65" s="49" t="str">
        <f>Formato!Q69</f>
        <v>-</v>
      </c>
      <c r="S65" s="50">
        <f>Formato!R69</f>
        <v>0</v>
      </c>
      <c r="T65" s="48">
        <f>Formato!S69</f>
        <v>0</v>
      </c>
      <c r="U65" s="48">
        <f>Formato!T69</f>
        <v>0</v>
      </c>
      <c r="V65" s="48" t="str">
        <f>Formato!U69</f>
        <v>-</v>
      </c>
      <c r="W65" s="50">
        <f>Formato!V69</f>
        <v>0</v>
      </c>
      <c r="X65" s="50">
        <f>Formato!W69</f>
        <v>0</v>
      </c>
      <c r="Y65" s="50">
        <f>Formato!X69</f>
        <v>0</v>
      </c>
      <c r="Z65" s="50">
        <f>Formato!Y69</f>
        <v>0</v>
      </c>
      <c r="AA65" s="50">
        <f>Formato!Z69</f>
        <v>0</v>
      </c>
      <c r="AB65" s="51">
        <f t="shared" si="0"/>
        <v>0</v>
      </c>
    </row>
    <row r="66" spans="1:28" ht="67.5" x14ac:dyDescent="0.2">
      <c r="A66" s="46">
        <f>Formato!A70</f>
        <v>65</v>
      </c>
      <c r="B66" s="46">
        <f>Formato!B70</f>
        <v>362844</v>
      </c>
      <c r="C66" s="46" t="str">
        <f>Formato!C70</f>
        <v>HLC362844</v>
      </c>
      <c r="D66" s="46" t="str">
        <f>Formato!D70</f>
        <v>-</v>
      </c>
      <c r="E66" s="46" t="str">
        <f>Formato!E70</f>
        <v>-</v>
      </c>
      <c r="F66" s="46" t="str">
        <f>Formato!F70</f>
        <v>-</v>
      </c>
      <c r="G66" s="46" t="str">
        <f>Formato!G70</f>
        <v>-</v>
      </c>
      <c r="H66" s="47" t="str">
        <f>Formato!H70</f>
        <v>-</v>
      </c>
      <c r="I66" s="47">
        <f>Formato!I70</f>
        <v>0</v>
      </c>
      <c r="J66" s="46">
        <f>Formato!J70</f>
        <v>0</v>
      </c>
      <c r="K66" s="46">
        <f>Formato!K70</f>
        <v>338800</v>
      </c>
      <c r="L66" s="46">
        <f>Formato!L70</f>
        <v>338800</v>
      </c>
      <c r="M66" s="46" t="str">
        <f>Formato!M70</f>
        <v>Reclamación sin informacion en el sistema</v>
      </c>
      <c r="N66" s="46">
        <f>Formato!N70</f>
        <v>8</v>
      </c>
      <c r="O66" s="46" t="str">
        <f>+VLOOKUP($N66,Hoja1!$C$2:$E$21,2,0)</f>
        <v>Reclamación sin informacion en el sistema</v>
      </c>
      <c r="P66" s="48" t="str">
        <f>Formato!O70</f>
        <v xml:space="preserve">Factura que no tiene infirmacion para ramo APE </v>
      </c>
      <c r="Q66" s="48" t="str">
        <f>Formato!P70</f>
        <v>MED</v>
      </c>
      <c r="R66" s="49" t="str">
        <f>Formato!Q70</f>
        <v>-</v>
      </c>
      <c r="S66" s="50">
        <f>Formato!R70</f>
        <v>0</v>
      </c>
      <c r="T66" s="48">
        <f>Formato!S70</f>
        <v>0</v>
      </c>
      <c r="U66" s="48">
        <f>Formato!T70</f>
        <v>0</v>
      </c>
      <c r="V66" s="48" t="str">
        <f>Formato!U70</f>
        <v>-</v>
      </c>
      <c r="W66" s="50">
        <f>Formato!V70</f>
        <v>0</v>
      </c>
      <c r="X66" s="50">
        <f>Formato!W70</f>
        <v>0</v>
      </c>
      <c r="Y66" s="50">
        <f>Formato!X70</f>
        <v>0</v>
      </c>
      <c r="Z66" s="50">
        <f>Formato!Y70</f>
        <v>0</v>
      </c>
      <c r="AA66" s="50">
        <f>Formato!Z70</f>
        <v>0</v>
      </c>
      <c r="AB66" s="51">
        <f t="shared" si="0"/>
        <v>0</v>
      </c>
    </row>
    <row r="67" spans="1:28" ht="56.25" x14ac:dyDescent="0.2">
      <c r="A67" s="46">
        <f>Formato!A71</f>
        <v>66</v>
      </c>
      <c r="B67" s="46">
        <f>Formato!B71</f>
        <v>357111</v>
      </c>
      <c r="C67" s="46" t="str">
        <f>Formato!C71</f>
        <v>HLC357111</v>
      </c>
      <c r="D67" s="46" t="str">
        <f>Formato!D71</f>
        <v>-</v>
      </c>
      <c r="E67" s="46" t="str">
        <f>Formato!E71</f>
        <v>-</v>
      </c>
      <c r="F67" s="46" t="str">
        <f>Formato!F71</f>
        <v>-</v>
      </c>
      <c r="G67" s="46" t="str">
        <f>Formato!G71</f>
        <v>-</v>
      </c>
      <c r="H67" s="47" t="str">
        <f>Formato!H71</f>
        <v>-</v>
      </c>
      <c r="I67" s="47">
        <f>Formato!I71</f>
        <v>0</v>
      </c>
      <c r="J67" s="46">
        <f>Formato!J71</f>
        <v>0</v>
      </c>
      <c r="K67" s="46">
        <f>Formato!K71</f>
        <v>76200</v>
      </c>
      <c r="L67" s="46">
        <f>Formato!L71</f>
        <v>76200</v>
      </c>
      <c r="M67" s="46" t="str">
        <f>Formato!M71</f>
        <v>Reclamación sin informacion en el sistema</v>
      </c>
      <c r="N67" s="46">
        <f>Formato!N71</f>
        <v>8</v>
      </c>
      <c r="O67" s="46" t="str">
        <f>+VLOOKUP($N67,Hoja1!$C$2:$E$21,2,0)</f>
        <v>Reclamación sin informacion en el sistema</v>
      </c>
      <c r="P67" s="48" t="str">
        <f>Formato!O71</f>
        <v>Factura correspondiente al ramo SOAT</v>
      </c>
      <c r="Q67" s="48" t="str">
        <f>Formato!P71</f>
        <v>MED</v>
      </c>
      <c r="R67" s="49" t="str">
        <f>Formato!Q71</f>
        <v>-</v>
      </c>
      <c r="S67" s="50">
        <f>Formato!R71</f>
        <v>0</v>
      </c>
      <c r="T67" s="48">
        <f>Formato!S71</f>
        <v>0</v>
      </c>
      <c r="U67" s="48">
        <f>Formato!T71</f>
        <v>0</v>
      </c>
      <c r="V67" s="48" t="str">
        <f>Formato!U71</f>
        <v>-</v>
      </c>
      <c r="W67" s="50">
        <f>Formato!V71</f>
        <v>0</v>
      </c>
      <c r="X67" s="50">
        <f>Formato!W71</f>
        <v>0</v>
      </c>
      <c r="Y67" s="50">
        <f>Formato!X71</f>
        <v>0</v>
      </c>
      <c r="Z67" s="50">
        <f>Formato!Y71</f>
        <v>0</v>
      </c>
      <c r="AA67" s="50">
        <f>Formato!Z71</f>
        <v>0</v>
      </c>
      <c r="AB67" s="51">
        <f t="shared" ref="AB67:AB75" si="1">J67-S67-Y67-AA67-T67-U67</f>
        <v>0</v>
      </c>
    </row>
    <row r="68" spans="1:28" ht="56.25" x14ac:dyDescent="0.2">
      <c r="A68" s="46">
        <f>Formato!A72</f>
        <v>67</v>
      </c>
      <c r="B68" s="46">
        <f>Formato!B72</f>
        <v>357262</v>
      </c>
      <c r="C68" s="46" t="str">
        <f>Formato!C72</f>
        <v>HLC357262</v>
      </c>
      <c r="D68" s="46" t="str">
        <f>Formato!D72</f>
        <v>-</v>
      </c>
      <c r="E68" s="46" t="str">
        <f>Formato!E72</f>
        <v>-</v>
      </c>
      <c r="F68" s="46" t="str">
        <f>Formato!F72</f>
        <v>-</v>
      </c>
      <c r="G68" s="46" t="str">
        <f>Formato!G72</f>
        <v>-</v>
      </c>
      <c r="H68" s="47" t="str">
        <f>Formato!H72</f>
        <v>-</v>
      </c>
      <c r="I68" s="47">
        <f>Formato!I72</f>
        <v>0</v>
      </c>
      <c r="J68" s="46">
        <f>Formato!J72</f>
        <v>0</v>
      </c>
      <c r="K68" s="46">
        <f>Formato!K72</f>
        <v>76200</v>
      </c>
      <c r="L68" s="46">
        <f>Formato!L72</f>
        <v>76200</v>
      </c>
      <c r="M68" s="46" t="str">
        <f>Formato!M72</f>
        <v>Reclamación sin informacion en el sistema</v>
      </c>
      <c r="N68" s="46">
        <f>Formato!N72</f>
        <v>8</v>
      </c>
      <c r="O68" s="46" t="str">
        <f>+VLOOKUP($N68,Hoja1!$C$2:$E$21,2,0)</f>
        <v>Reclamación sin informacion en el sistema</v>
      </c>
      <c r="P68" s="48" t="str">
        <f>Formato!O72</f>
        <v>Factura correspondiente al ramo SOAT</v>
      </c>
      <c r="Q68" s="48" t="str">
        <f>Formato!P72</f>
        <v>MED</v>
      </c>
      <c r="R68" s="49" t="str">
        <f>Formato!Q72</f>
        <v>-</v>
      </c>
      <c r="S68" s="50">
        <f>Formato!R72</f>
        <v>0</v>
      </c>
      <c r="T68" s="48">
        <f>Formato!S72</f>
        <v>0</v>
      </c>
      <c r="U68" s="48">
        <f>Formato!T72</f>
        <v>0</v>
      </c>
      <c r="V68" s="48" t="str">
        <f>Formato!U72</f>
        <v>-</v>
      </c>
      <c r="W68" s="50">
        <f>Formato!V72</f>
        <v>0</v>
      </c>
      <c r="X68" s="50">
        <f>Formato!W72</f>
        <v>0</v>
      </c>
      <c r="Y68" s="50">
        <f>Formato!X72</f>
        <v>0</v>
      </c>
      <c r="Z68" s="50">
        <f>Formato!Y72</f>
        <v>0</v>
      </c>
      <c r="AA68" s="50">
        <f>Formato!Z72</f>
        <v>0</v>
      </c>
      <c r="AB68" s="51">
        <f t="shared" si="1"/>
        <v>0</v>
      </c>
    </row>
    <row r="69" spans="1:28" ht="56.25" x14ac:dyDescent="0.2">
      <c r="A69" s="46">
        <f>Formato!A73</f>
        <v>68</v>
      </c>
      <c r="B69" s="46">
        <f>Formato!B73</f>
        <v>357291</v>
      </c>
      <c r="C69" s="46" t="str">
        <f>Formato!C73</f>
        <v>HLC357291</v>
      </c>
      <c r="D69" s="46" t="str">
        <f>Formato!D73</f>
        <v>-</v>
      </c>
      <c r="E69" s="46" t="str">
        <f>Formato!E73</f>
        <v>-</v>
      </c>
      <c r="F69" s="46" t="str">
        <f>Formato!F73</f>
        <v>-</v>
      </c>
      <c r="G69" s="46" t="str">
        <f>Formato!G73</f>
        <v>-</v>
      </c>
      <c r="H69" s="47" t="str">
        <f>Formato!H73</f>
        <v>-</v>
      </c>
      <c r="I69" s="47">
        <f>Formato!I73</f>
        <v>0</v>
      </c>
      <c r="J69" s="46">
        <f>Formato!J73</f>
        <v>0</v>
      </c>
      <c r="K69" s="46">
        <f>Formato!K73</f>
        <v>76200</v>
      </c>
      <c r="L69" s="46">
        <f>Formato!L73</f>
        <v>76200</v>
      </c>
      <c r="M69" s="46" t="str">
        <f>Formato!M73</f>
        <v>Reclamación sin informacion en el sistema</v>
      </c>
      <c r="N69" s="46">
        <f>Formato!N73</f>
        <v>8</v>
      </c>
      <c r="O69" s="46" t="str">
        <f>+VLOOKUP($N69,Hoja1!$C$2:$E$21,2,0)</f>
        <v>Reclamación sin informacion en el sistema</v>
      </c>
      <c r="P69" s="48" t="str">
        <f>Formato!O73</f>
        <v>Factura correspondiente al ramo SOAT</v>
      </c>
      <c r="Q69" s="48" t="str">
        <f>Formato!P73</f>
        <v>MED</v>
      </c>
      <c r="R69" s="49" t="str">
        <f>Formato!Q73</f>
        <v>-</v>
      </c>
      <c r="S69" s="50">
        <f>Formato!R73</f>
        <v>0</v>
      </c>
      <c r="T69" s="48">
        <f>Formato!S73</f>
        <v>0</v>
      </c>
      <c r="U69" s="48">
        <f>Formato!T73</f>
        <v>0</v>
      </c>
      <c r="V69" s="48" t="str">
        <f>Formato!U73</f>
        <v>-</v>
      </c>
      <c r="W69" s="50">
        <f>Formato!V73</f>
        <v>0</v>
      </c>
      <c r="X69" s="50">
        <f>Formato!W73</f>
        <v>0</v>
      </c>
      <c r="Y69" s="50">
        <f>Formato!X73</f>
        <v>0</v>
      </c>
      <c r="Z69" s="50">
        <f>Formato!Y73</f>
        <v>0</v>
      </c>
      <c r="AA69" s="50">
        <f>Formato!Z73</f>
        <v>0</v>
      </c>
      <c r="AB69" s="51">
        <f t="shared" si="1"/>
        <v>0</v>
      </c>
    </row>
    <row r="70" spans="1:28" ht="56.25" x14ac:dyDescent="0.2">
      <c r="A70" s="46">
        <f>Formato!A74</f>
        <v>69</v>
      </c>
      <c r="B70" s="46">
        <f>Formato!B74</f>
        <v>388475</v>
      </c>
      <c r="C70" s="46" t="str">
        <f>Formato!C74</f>
        <v>HLC388475</v>
      </c>
      <c r="D70" s="46" t="str">
        <f>Formato!D74</f>
        <v>-</v>
      </c>
      <c r="E70" s="46" t="str">
        <f>Formato!E74</f>
        <v>-</v>
      </c>
      <c r="F70" s="46" t="str">
        <f>Formato!F74</f>
        <v>-</v>
      </c>
      <c r="G70" s="46" t="str">
        <f>Formato!G74</f>
        <v>-</v>
      </c>
      <c r="H70" s="47" t="str">
        <f>Formato!H74</f>
        <v>-</v>
      </c>
      <c r="I70" s="47">
        <f>Formato!I74</f>
        <v>0</v>
      </c>
      <c r="J70" s="46">
        <f>Formato!J74</f>
        <v>0</v>
      </c>
      <c r="K70" s="46">
        <f>Formato!K74</f>
        <v>178088</v>
      </c>
      <c r="L70" s="46">
        <f>Formato!L74</f>
        <v>178088</v>
      </c>
      <c r="M70" s="46" t="str">
        <f>Formato!M74</f>
        <v>Reclamación correspondiente al ramo SOAT</v>
      </c>
      <c r="N70" s="46">
        <f>Formato!N74</f>
        <v>8.1</v>
      </c>
      <c r="O70" s="46" t="str">
        <f>+VLOOKUP($N70,Hoja1!$C$2:$E$21,2,0)</f>
        <v>Reclamación correspondiente al ramo SOAT</v>
      </c>
      <c r="P70" s="48" t="str">
        <f>Formato!O74</f>
        <v xml:space="preserve">Factura que no tiene infirmacion para ramo APE </v>
      </c>
      <c r="Q70" s="48" t="str">
        <f>Formato!P74</f>
        <v>MED</v>
      </c>
      <c r="R70" s="49" t="str">
        <f>Formato!Q74</f>
        <v>-</v>
      </c>
      <c r="S70" s="50">
        <f>Formato!R74</f>
        <v>0</v>
      </c>
      <c r="T70" s="48">
        <f>Formato!S74</f>
        <v>0</v>
      </c>
      <c r="U70" s="48">
        <f>Formato!T74</f>
        <v>0</v>
      </c>
      <c r="V70" s="48" t="str">
        <f>Formato!U74</f>
        <v>-</v>
      </c>
      <c r="W70" s="50">
        <f>Formato!V74</f>
        <v>0</v>
      </c>
      <c r="X70" s="50">
        <f>Formato!W74</f>
        <v>0</v>
      </c>
      <c r="Y70" s="50">
        <f>Formato!X74</f>
        <v>0</v>
      </c>
      <c r="Z70" s="50">
        <f>Formato!Y74</f>
        <v>0</v>
      </c>
      <c r="AA70" s="50">
        <f>Formato!Z74</f>
        <v>0</v>
      </c>
      <c r="AB70" s="51">
        <f t="shared" si="1"/>
        <v>0</v>
      </c>
    </row>
    <row r="71" spans="1:28" ht="56.25" x14ac:dyDescent="0.2">
      <c r="A71" s="46">
        <f>Formato!A75</f>
        <v>70</v>
      </c>
      <c r="B71" s="46">
        <f>Formato!B75</f>
        <v>335561</v>
      </c>
      <c r="C71" s="46" t="str">
        <f>Formato!C75</f>
        <v>HLC335561</v>
      </c>
      <c r="D71" s="46" t="str">
        <f>Formato!D75</f>
        <v>-</v>
      </c>
      <c r="E71" s="46" t="str">
        <f>Formato!E75</f>
        <v>-</v>
      </c>
      <c r="F71" s="46" t="str">
        <f>Formato!F75</f>
        <v>-</v>
      </c>
      <c r="G71" s="46" t="str">
        <f>Formato!G75</f>
        <v>-</v>
      </c>
      <c r="H71" s="47" t="str">
        <f>Formato!H75</f>
        <v>-</v>
      </c>
      <c r="I71" s="47">
        <f>Formato!I75</f>
        <v>0</v>
      </c>
      <c r="J71" s="46">
        <f>Formato!J75</f>
        <v>0</v>
      </c>
      <c r="K71" s="46">
        <f>Formato!K75</f>
        <v>1106116</v>
      </c>
      <c r="L71" s="46">
        <f>Formato!L75</f>
        <v>512947</v>
      </c>
      <c r="M71" s="46" t="str">
        <f>Formato!M75</f>
        <v>Reclamación correspondiente al ramo SOAT</v>
      </c>
      <c r="N71" s="46">
        <f>Formato!N75</f>
        <v>8.1</v>
      </c>
      <c r="O71" s="46" t="str">
        <f>+VLOOKUP($N71,Hoja1!$C$2:$E$21,2,0)</f>
        <v>Reclamación correspondiente al ramo SOAT</v>
      </c>
      <c r="P71" s="48" t="str">
        <f>Formato!O75</f>
        <v>Factura correspondiente al ramo SOAT</v>
      </c>
      <c r="Q71" s="48" t="str">
        <f>Formato!P75</f>
        <v>MED</v>
      </c>
      <c r="R71" s="49" t="str">
        <f>Formato!Q75</f>
        <v>-</v>
      </c>
      <c r="S71" s="50">
        <f>Formato!R75</f>
        <v>0</v>
      </c>
      <c r="T71" s="48">
        <f>Formato!S75</f>
        <v>0</v>
      </c>
      <c r="U71" s="48">
        <f>Formato!T75</f>
        <v>0</v>
      </c>
      <c r="V71" s="48" t="str">
        <f>Formato!U75</f>
        <v>-</v>
      </c>
      <c r="W71" s="50">
        <f>Formato!V75</f>
        <v>0</v>
      </c>
      <c r="X71" s="50">
        <f>Formato!W75</f>
        <v>0</v>
      </c>
      <c r="Y71" s="50">
        <f>Formato!X75</f>
        <v>0</v>
      </c>
      <c r="Z71" s="50">
        <f>Formato!Y75</f>
        <v>0</v>
      </c>
      <c r="AA71" s="50">
        <f>Formato!Z75</f>
        <v>0</v>
      </c>
      <c r="AB71" s="51">
        <f t="shared" si="1"/>
        <v>0</v>
      </c>
    </row>
    <row r="72" spans="1:28" ht="56.25" x14ac:dyDescent="0.2">
      <c r="A72" s="46">
        <f>Formato!A76</f>
        <v>71</v>
      </c>
      <c r="B72" s="46">
        <f>Formato!B76</f>
        <v>338160</v>
      </c>
      <c r="C72" s="46" t="str">
        <f>Formato!C76</f>
        <v>HLC338160</v>
      </c>
      <c r="D72" s="46" t="str">
        <f>Formato!D76</f>
        <v>-</v>
      </c>
      <c r="E72" s="46" t="str">
        <f>Formato!E76</f>
        <v>-</v>
      </c>
      <c r="F72" s="46" t="str">
        <f>Formato!F76</f>
        <v>-</v>
      </c>
      <c r="G72" s="46" t="str">
        <f>Formato!G76</f>
        <v>-</v>
      </c>
      <c r="H72" s="47" t="str">
        <f>Formato!H76</f>
        <v>-</v>
      </c>
      <c r="I72" s="47">
        <f>Formato!I76</f>
        <v>0</v>
      </c>
      <c r="J72" s="46">
        <f>Formato!J76</f>
        <v>0</v>
      </c>
      <c r="K72" s="46">
        <f>Formato!K76</f>
        <v>133800</v>
      </c>
      <c r="L72" s="46">
        <f>Formato!L76</f>
        <v>133800</v>
      </c>
      <c r="M72" s="46" t="str">
        <f>Formato!M76</f>
        <v>Reclamación correspondiente al ramo SOAT</v>
      </c>
      <c r="N72" s="46">
        <f>Formato!N76</f>
        <v>8.1</v>
      </c>
      <c r="O72" s="46" t="str">
        <f>+VLOOKUP($N72,Hoja1!$C$2:$E$21,2,0)</f>
        <v>Reclamación correspondiente al ramo SOAT</v>
      </c>
      <c r="P72" s="48" t="str">
        <f>Formato!O76</f>
        <v>Factura correspondiente al ramo SOAT</v>
      </c>
      <c r="Q72" s="48" t="str">
        <f>Formato!P76</f>
        <v>MED</v>
      </c>
      <c r="R72" s="49" t="str">
        <f>Formato!Q76</f>
        <v>-</v>
      </c>
      <c r="S72" s="50">
        <f>Formato!R76</f>
        <v>0</v>
      </c>
      <c r="T72" s="48">
        <f>Formato!S76</f>
        <v>0</v>
      </c>
      <c r="U72" s="48">
        <f>Formato!T76</f>
        <v>0</v>
      </c>
      <c r="V72" s="48" t="str">
        <f>Formato!U76</f>
        <v>-</v>
      </c>
      <c r="W72" s="50">
        <f>Formato!V76</f>
        <v>0</v>
      </c>
      <c r="X72" s="50">
        <f>Formato!W76</f>
        <v>0</v>
      </c>
      <c r="Y72" s="50">
        <f>Formato!X76</f>
        <v>0</v>
      </c>
      <c r="Z72" s="50">
        <f>Formato!Y76</f>
        <v>0</v>
      </c>
      <c r="AA72" s="50">
        <f>Formato!Z76</f>
        <v>0</v>
      </c>
      <c r="AB72" s="51">
        <f t="shared" si="1"/>
        <v>0</v>
      </c>
    </row>
    <row r="73" spans="1:28" ht="56.25" x14ac:dyDescent="0.2">
      <c r="A73" s="46">
        <f>Formato!A77</f>
        <v>72</v>
      </c>
      <c r="B73" s="46">
        <f>Formato!B77</f>
        <v>338331</v>
      </c>
      <c r="C73" s="46" t="str">
        <f>Formato!C77</f>
        <v>HLC338331</v>
      </c>
      <c r="D73" s="46" t="str">
        <f>Formato!D77</f>
        <v>-</v>
      </c>
      <c r="E73" s="46" t="str">
        <f>Formato!E77</f>
        <v>-</v>
      </c>
      <c r="F73" s="46" t="str">
        <f>Formato!F77</f>
        <v>-</v>
      </c>
      <c r="G73" s="46" t="str">
        <f>Formato!G77</f>
        <v>-</v>
      </c>
      <c r="H73" s="47" t="str">
        <f>Formato!H77</f>
        <v>-</v>
      </c>
      <c r="I73" s="47">
        <f>Formato!I77</f>
        <v>0</v>
      </c>
      <c r="J73" s="46">
        <f>Formato!J77</f>
        <v>0</v>
      </c>
      <c r="K73" s="46">
        <f>Formato!K77</f>
        <v>173152</v>
      </c>
      <c r="L73" s="46">
        <f>Formato!L77</f>
        <v>173152</v>
      </c>
      <c r="M73" s="46" t="str">
        <f>Formato!M77</f>
        <v>Reclamación correspondiente al ramo SOAT</v>
      </c>
      <c r="N73" s="46">
        <f>Formato!N77</f>
        <v>8.1</v>
      </c>
      <c r="O73" s="46" t="str">
        <f>+VLOOKUP($N73,Hoja1!$C$2:$E$21,2,0)</f>
        <v>Reclamación correspondiente al ramo SOAT</v>
      </c>
      <c r="P73" s="48" t="str">
        <f>Formato!O77</f>
        <v>Factura correspondiente al ramo SOAT</v>
      </c>
      <c r="Q73" s="48" t="str">
        <f>Formato!P77</f>
        <v>MED</v>
      </c>
      <c r="R73" s="49" t="str">
        <f>Formato!Q77</f>
        <v>-</v>
      </c>
      <c r="S73" s="50">
        <f>Formato!R77</f>
        <v>0</v>
      </c>
      <c r="T73" s="48">
        <f>Formato!S77</f>
        <v>0</v>
      </c>
      <c r="U73" s="48">
        <f>Formato!T77</f>
        <v>0</v>
      </c>
      <c r="V73" s="48" t="str">
        <f>Formato!U77</f>
        <v>-</v>
      </c>
      <c r="W73" s="50">
        <f>Formato!V77</f>
        <v>0</v>
      </c>
      <c r="X73" s="50">
        <f>Formato!W77</f>
        <v>0</v>
      </c>
      <c r="Y73" s="50">
        <f>Formato!X77</f>
        <v>0</v>
      </c>
      <c r="Z73" s="50">
        <f>Formato!Y77</f>
        <v>0</v>
      </c>
      <c r="AA73" s="50">
        <f>Formato!Z77</f>
        <v>0</v>
      </c>
      <c r="AB73" s="51">
        <f t="shared" si="1"/>
        <v>0</v>
      </c>
    </row>
    <row r="74" spans="1:28" ht="56.25" x14ac:dyDescent="0.2">
      <c r="A74" s="46">
        <f>Formato!A78</f>
        <v>73</v>
      </c>
      <c r="B74" s="46">
        <f>Formato!B78</f>
        <v>338978</v>
      </c>
      <c r="C74" s="46" t="str">
        <f>Formato!C78</f>
        <v>HLC338978</v>
      </c>
      <c r="D74" s="46" t="str">
        <f>Formato!D78</f>
        <v>-</v>
      </c>
      <c r="E74" s="46" t="str">
        <f>Formato!E78</f>
        <v>-</v>
      </c>
      <c r="F74" s="46" t="str">
        <f>Formato!F78</f>
        <v>-</v>
      </c>
      <c r="G74" s="46" t="str">
        <f>Formato!G78</f>
        <v>-</v>
      </c>
      <c r="H74" s="47" t="str">
        <f>Formato!H78</f>
        <v>-</v>
      </c>
      <c r="I74" s="47">
        <f>Formato!I78</f>
        <v>0</v>
      </c>
      <c r="J74" s="46">
        <f>Formato!J78</f>
        <v>0</v>
      </c>
      <c r="K74" s="46">
        <f>Formato!K78</f>
        <v>99700</v>
      </c>
      <c r="L74" s="46">
        <f>Formato!L78</f>
        <v>99700</v>
      </c>
      <c r="M74" s="46" t="str">
        <f>Formato!M78</f>
        <v>Reclamación correspondiente al ramo SOAT</v>
      </c>
      <c r="N74" s="46">
        <f>Formato!N78</f>
        <v>8.1</v>
      </c>
      <c r="O74" s="46" t="str">
        <f>+VLOOKUP($N74,Hoja1!$C$2:$E$21,2,0)</f>
        <v>Reclamación correspondiente al ramo SOAT</v>
      </c>
      <c r="P74" s="48" t="str">
        <f>Formato!O78</f>
        <v>Factura correspondiente al ramo SOAT</v>
      </c>
      <c r="Q74" s="48" t="str">
        <f>Formato!P78</f>
        <v>MED</v>
      </c>
      <c r="R74" s="49" t="str">
        <f>Formato!Q78</f>
        <v>-</v>
      </c>
      <c r="S74" s="50">
        <f>Formato!R78</f>
        <v>0</v>
      </c>
      <c r="T74" s="48">
        <f>Formato!S78</f>
        <v>0</v>
      </c>
      <c r="U74" s="48">
        <f>Formato!T78</f>
        <v>0</v>
      </c>
      <c r="V74" s="48" t="str">
        <f>Formato!U78</f>
        <v>-</v>
      </c>
      <c r="W74" s="50">
        <f>Formato!V78</f>
        <v>0</v>
      </c>
      <c r="X74" s="50">
        <f>Formato!W78</f>
        <v>0</v>
      </c>
      <c r="Y74" s="50">
        <f>Formato!X78</f>
        <v>0</v>
      </c>
      <c r="Z74" s="50">
        <f>Formato!Y78</f>
        <v>0</v>
      </c>
      <c r="AA74" s="50">
        <f>Formato!Z78</f>
        <v>0</v>
      </c>
      <c r="AB74" s="51">
        <f t="shared" si="1"/>
        <v>0</v>
      </c>
    </row>
    <row r="75" spans="1:28" ht="22.5" x14ac:dyDescent="0.2">
      <c r="A75" s="46">
        <f>Formato!A79</f>
        <v>74</v>
      </c>
      <c r="B75" s="46">
        <f>Formato!B79</f>
        <v>365635</v>
      </c>
      <c r="C75" s="46" t="str">
        <f>Formato!C79</f>
        <v>HLC365635</v>
      </c>
      <c r="D75" s="46" t="str">
        <f>Formato!D79</f>
        <v>-</v>
      </c>
      <c r="E75" s="46" t="str">
        <f>Formato!E79</f>
        <v>-</v>
      </c>
      <c r="F75" s="46" t="str">
        <f>Formato!F79</f>
        <v>-</v>
      </c>
      <c r="G75" s="46" t="str">
        <f>Formato!G79</f>
        <v>-</v>
      </c>
      <c r="H75" s="47" t="str">
        <f>Formato!H79</f>
        <v>-</v>
      </c>
      <c r="I75" s="47">
        <f>Formato!I79</f>
        <v>0</v>
      </c>
      <c r="J75" s="46">
        <f>Formato!J79</f>
        <v>0</v>
      </c>
      <c r="K75" s="46">
        <f>Formato!K79</f>
        <v>532930</v>
      </c>
      <c r="L75" s="46">
        <f>Formato!L79</f>
        <v>532930</v>
      </c>
      <c r="M75" s="46" t="str">
        <f>Formato!M79</f>
        <v>Reclamación correspondiente al ramo SOAT</v>
      </c>
      <c r="N75" s="46">
        <f>Formato!N79</f>
        <v>8.1</v>
      </c>
      <c r="O75" s="46" t="str">
        <f>+VLOOKUP($N75,Hoja1!$C$2:$E$21,2,0)</f>
        <v>Reclamación correspondiente al ramo SOAT</v>
      </c>
      <c r="P75" s="48" t="str">
        <f>Formato!O79</f>
        <v>Factura correspondiente al ramo SOAT</v>
      </c>
      <c r="Q75" s="48" t="str">
        <f>Formato!P79</f>
        <v>MED</v>
      </c>
      <c r="R75" s="49" t="str">
        <f>Formato!Q79</f>
        <v>-</v>
      </c>
      <c r="S75" s="50">
        <f>Formato!R79</f>
        <v>0</v>
      </c>
      <c r="T75" s="48">
        <f>Formato!S79</f>
        <v>0</v>
      </c>
      <c r="U75" s="48">
        <f>Formato!T79</f>
        <v>0</v>
      </c>
      <c r="V75" s="48" t="str">
        <f>Formato!U79</f>
        <v>-</v>
      </c>
      <c r="W75" s="50">
        <f>Formato!V79</f>
        <v>0</v>
      </c>
      <c r="X75" s="50">
        <f>Formato!W79</f>
        <v>0</v>
      </c>
      <c r="Y75" s="50">
        <f>Formato!X79</f>
        <v>0</v>
      </c>
      <c r="Z75" s="50">
        <f>Formato!Y79</f>
        <v>0</v>
      </c>
      <c r="AA75" s="50">
        <f>Formato!Z79</f>
        <v>0</v>
      </c>
      <c r="AB75" s="51">
        <f t="shared" si="1"/>
        <v>0</v>
      </c>
    </row>
  </sheetData>
  <pageMargins left="0.21" right="0.19" top="0.19" bottom="1" header="0.18" footer="0"/>
  <pageSetup orientation="landscape"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7"/>
  <sheetViews>
    <sheetView tabSelected="1" zoomScale="85" zoomScaleNormal="85" workbookViewId="0">
      <selection activeCell="C6" sqref="C6"/>
    </sheetView>
  </sheetViews>
  <sheetFormatPr baseColWidth="10" defaultRowHeight="12.75" x14ac:dyDescent="0.2"/>
  <cols>
    <col min="1" max="1" width="47.140625" customWidth="1"/>
    <col min="2" max="2" width="16" style="88" bestFit="1" customWidth="1"/>
    <col min="3" max="3" width="17" style="89" bestFit="1" customWidth="1"/>
    <col min="4" max="4" width="22.5703125" style="89" bestFit="1" customWidth="1"/>
  </cols>
  <sheetData>
    <row r="1" spans="1:4" x14ac:dyDescent="0.2">
      <c r="A1" s="104" t="s">
        <v>53</v>
      </c>
      <c r="B1" s="104"/>
      <c r="C1" s="104"/>
      <c r="D1" s="104"/>
    </row>
    <row r="2" spans="1:4" x14ac:dyDescent="0.2">
      <c r="A2" s="104"/>
      <c r="B2" s="104"/>
      <c r="C2" s="104"/>
      <c r="D2" s="104"/>
    </row>
    <row r="3" spans="1:4" x14ac:dyDescent="0.2">
      <c r="A3" s="69" t="s">
        <v>60</v>
      </c>
      <c r="B3" s="70" t="s">
        <v>61</v>
      </c>
      <c r="C3" s="91" t="s">
        <v>74</v>
      </c>
      <c r="D3" s="91" t="s">
        <v>73</v>
      </c>
    </row>
    <row r="4" spans="1:4" x14ac:dyDescent="0.2">
      <c r="A4" s="68" t="s">
        <v>83</v>
      </c>
      <c r="B4" s="106">
        <v>1</v>
      </c>
      <c r="C4" s="90">
        <v>0</v>
      </c>
      <c r="D4" s="90">
        <v>209551</v>
      </c>
    </row>
    <row r="5" spans="1:4" x14ac:dyDescent="0.2">
      <c r="A5" s="68" t="s">
        <v>78</v>
      </c>
      <c r="B5" s="106">
        <v>39</v>
      </c>
      <c r="C5" s="90">
        <v>0</v>
      </c>
      <c r="D5" s="90">
        <v>1996934</v>
      </c>
    </row>
    <row r="6" spans="1:4" x14ac:dyDescent="0.2">
      <c r="A6" s="68" t="s">
        <v>79</v>
      </c>
      <c r="B6" s="106">
        <v>3</v>
      </c>
      <c r="C6" s="90">
        <v>344037</v>
      </c>
      <c r="D6" s="90">
        <v>344037</v>
      </c>
    </row>
    <row r="7" spans="1:4" x14ac:dyDescent="0.2">
      <c r="A7" s="68" t="s">
        <v>80</v>
      </c>
      <c r="B7" s="106">
        <v>2</v>
      </c>
      <c r="C7" s="90">
        <v>858800</v>
      </c>
      <c r="D7" s="90">
        <v>858800</v>
      </c>
    </row>
    <row r="8" spans="1:4" x14ac:dyDescent="0.2">
      <c r="A8" s="68" t="s">
        <v>81</v>
      </c>
      <c r="B8" s="106">
        <v>2</v>
      </c>
      <c r="C8" s="90">
        <v>350825</v>
      </c>
      <c r="D8" s="90">
        <v>488502</v>
      </c>
    </row>
    <row r="9" spans="1:4" x14ac:dyDescent="0.2">
      <c r="A9" s="68" t="s">
        <v>82</v>
      </c>
      <c r="B9" s="106">
        <v>3</v>
      </c>
      <c r="C9" s="90">
        <v>690900</v>
      </c>
      <c r="D9" s="90">
        <v>957128</v>
      </c>
    </row>
    <row r="10" spans="1:4" x14ac:dyDescent="0.2">
      <c r="A10" s="68" t="s">
        <v>58</v>
      </c>
      <c r="B10" s="106">
        <v>18</v>
      </c>
      <c r="C10" s="90">
        <v>0</v>
      </c>
      <c r="D10" s="90">
        <v>3560295</v>
      </c>
    </row>
    <row r="11" spans="1:4" x14ac:dyDescent="0.2">
      <c r="A11" s="68" t="s">
        <v>93</v>
      </c>
      <c r="B11" s="106">
        <v>6</v>
      </c>
      <c r="C11" s="90">
        <v>0</v>
      </c>
      <c r="D11" s="90">
        <v>1630617</v>
      </c>
    </row>
    <row r="12" spans="1:4" x14ac:dyDescent="0.2">
      <c r="A12" s="68" t="s">
        <v>43</v>
      </c>
      <c r="B12" s="106">
        <v>74</v>
      </c>
      <c r="C12" s="90">
        <v>2244562</v>
      </c>
      <c r="D12" s="90">
        <v>10045864</v>
      </c>
    </row>
    <row r="13" spans="1:4" x14ac:dyDescent="0.2">
      <c r="B13"/>
      <c r="C13"/>
      <c r="D13"/>
    </row>
    <row r="17" spans="1:5" x14ac:dyDescent="0.2">
      <c r="A17" s="104" t="s">
        <v>55</v>
      </c>
      <c r="B17" s="104"/>
      <c r="C17" s="104"/>
      <c r="D17" s="104"/>
    </row>
    <row r="18" spans="1:5" x14ac:dyDescent="0.2">
      <c r="A18" s="104"/>
      <c r="B18" s="104"/>
      <c r="C18" s="104"/>
      <c r="D18" s="104"/>
    </row>
    <row r="19" spans="1:5" x14ac:dyDescent="0.2">
      <c r="A19" s="69" t="s">
        <v>55</v>
      </c>
      <c r="B19" s="70" t="s">
        <v>61</v>
      </c>
      <c r="C19" s="91" t="s">
        <v>62</v>
      </c>
      <c r="D19" s="91" t="s">
        <v>75</v>
      </c>
      <c r="E19" s="52"/>
    </row>
    <row r="20" spans="1:5" x14ac:dyDescent="0.2">
      <c r="A20" s="68" t="s">
        <v>321</v>
      </c>
      <c r="B20" s="106">
        <v>24</v>
      </c>
      <c r="C20" s="90">
        <v>0</v>
      </c>
      <c r="D20" s="90">
        <v>5190912</v>
      </c>
    </row>
    <row r="21" spans="1:5" x14ac:dyDescent="0.2">
      <c r="A21" s="68" t="s">
        <v>322</v>
      </c>
      <c r="B21" s="106">
        <v>11</v>
      </c>
      <c r="C21" s="90">
        <v>0</v>
      </c>
      <c r="D21" s="90">
        <v>225930</v>
      </c>
    </row>
    <row r="22" spans="1:5" x14ac:dyDescent="0.2">
      <c r="A22" s="68" t="s">
        <v>323</v>
      </c>
      <c r="B22" s="106">
        <v>11</v>
      </c>
      <c r="C22" s="90">
        <v>0</v>
      </c>
      <c r="D22" s="90">
        <v>56015</v>
      </c>
    </row>
    <row r="23" spans="1:5" x14ac:dyDescent="0.2">
      <c r="A23" s="68" t="s">
        <v>324</v>
      </c>
      <c r="B23" s="106">
        <v>1</v>
      </c>
      <c r="C23" s="90">
        <v>0</v>
      </c>
      <c r="D23" s="90">
        <v>6185</v>
      </c>
    </row>
    <row r="24" spans="1:5" x14ac:dyDescent="0.2">
      <c r="A24" s="68" t="s">
        <v>325</v>
      </c>
      <c r="B24" s="106">
        <v>16</v>
      </c>
      <c r="C24" s="90">
        <v>116537</v>
      </c>
      <c r="D24" s="90">
        <v>1765944</v>
      </c>
    </row>
    <row r="25" spans="1:5" x14ac:dyDescent="0.2">
      <c r="A25" s="68" t="s">
        <v>326</v>
      </c>
      <c r="B25" s="106">
        <v>5</v>
      </c>
      <c r="C25" s="90">
        <v>1217800</v>
      </c>
      <c r="D25" s="90">
        <v>1217800</v>
      </c>
    </row>
    <row r="26" spans="1:5" x14ac:dyDescent="0.2">
      <c r="A26" s="68" t="s">
        <v>327</v>
      </c>
      <c r="B26" s="106">
        <v>6</v>
      </c>
      <c r="C26" s="90">
        <v>910225</v>
      </c>
      <c r="D26" s="90">
        <v>1583078</v>
      </c>
    </row>
    <row r="27" spans="1:5" x14ac:dyDescent="0.2">
      <c r="A27" s="68" t="s">
        <v>43</v>
      </c>
      <c r="B27" s="106">
        <v>74</v>
      </c>
      <c r="C27" s="90">
        <v>2244562</v>
      </c>
      <c r="D27" s="90">
        <v>10045864</v>
      </c>
    </row>
  </sheetData>
  <mergeCells count="2">
    <mergeCell ref="A1:D2"/>
    <mergeCell ref="A17:D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E21"/>
  <sheetViews>
    <sheetView workbookViewId="0">
      <selection activeCell="E11" sqref="E11"/>
    </sheetView>
  </sheetViews>
  <sheetFormatPr baseColWidth="10" defaultRowHeight="12.75" x14ac:dyDescent="0.2"/>
  <cols>
    <col min="2" max="2" width="11.42578125" customWidth="1"/>
    <col min="3" max="3" width="7.5703125" style="77" customWidth="1"/>
    <col min="4" max="4" width="41.7109375" style="11" customWidth="1"/>
    <col min="5" max="5" width="65.7109375" style="11" customWidth="1"/>
  </cols>
  <sheetData>
    <row r="1" spans="3:5" x14ac:dyDescent="0.2">
      <c r="C1" s="105" t="s">
        <v>23</v>
      </c>
      <c r="D1" s="105"/>
      <c r="E1" s="105"/>
    </row>
    <row r="2" spans="3:5" ht="13.5" thickBot="1" x14ac:dyDescent="0.25">
      <c r="C2" s="73" t="s">
        <v>24</v>
      </c>
      <c r="D2" s="12" t="s">
        <v>25</v>
      </c>
      <c r="E2" s="13" t="s">
        <v>26</v>
      </c>
    </row>
    <row r="3" spans="3:5" x14ac:dyDescent="0.2">
      <c r="C3" s="74">
        <v>1</v>
      </c>
      <c r="D3" s="14" t="s">
        <v>78</v>
      </c>
      <c r="E3" s="15" t="s">
        <v>27</v>
      </c>
    </row>
    <row r="4" spans="3:5" x14ac:dyDescent="0.2">
      <c r="C4" s="75">
        <v>2</v>
      </c>
      <c r="D4" s="16" t="s">
        <v>79</v>
      </c>
      <c r="E4" s="17" t="s">
        <v>28</v>
      </c>
    </row>
    <row r="5" spans="3:5" x14ac:dyDescent="0.2">
      <c r="C5" s="75">
        <v>3</v>
      </c>
      <c r="D5" s="16" t="s">
        <v>80</v>
      </c>
      <c r="E5" s="17" t="s">
        <v>29</v>
      </c>
    </row>
    <row r="6" spans="3:5" x14ac:dyDescent="0.2">
      <c r="C6" s="75">
        <v>4</v>
      </c>
      <c r="D6" s="16" t="s">
        <v>81</v>
      </c>
      <c r="E6" s="17" t="s">
        <v>30</v>
      </c>
    </row>
    <row r="7" spans="3:5" x14ac:dyDescent="0.2">
      <c r="C7" s="75">
        <v>5</v>
      </c>
      <c r="D7" s="16" t="s">
        <v>82</v>
      </c>
      <c r="E7" s="17" t="s">
        <v>31</v>
      </c>
    </row>
    <row r="8" spans="3:5" x14ac:dyDescent="0.2">
      <c r="C8" s="75">
        <v>6</v>
      </c>
      <c r="D8" s="16" t="s">
        <v>83</v>
      </c>
      <c r="E8" s="17" t="s">
        <v>32</v>
      </c>
    </row>
    <row r="9" spans="3:5" x14ac:dyDescent="0.2">
      <c r="C9" s="75">
        <v>7</v>
      </c>
      <c r="D9" s="16" t="s">
        <v>95</v>
      </c>
      <c r="E9" s="17" t="s">
        <v>33</v>
      </c>
    </row>
    <row r="10" spans="3:5" x14ac:dyDescent="0.2">
      <c r="C10" s="75">
        <v>8</v>
      </c>
      <c r="D10" s="16" t="s">
        <v>58</v>
      </c>
      <c r="E10" s="17" t="s">
        <v>34</v>
      </c>
    </row>
    <row r="11" spans="3:5" x14ac:dyDescent="0.2">
      <c r="C11" s="75">
        <v>8.1</v>
      </c>
      <c r="D11" s="16" t="s">
        <v>93</v>
      </c>
      <c r="E11" s="17" t="s">
        <v>94</v>
      </c>
    </row>
    <row r="12" spans="3:5" x14ac:dyDescent="0.2">
      <c r="C12" s="75">
        <v>10</v>
      </c>
      <c r="D12" s="16" t="s">
        <v>59</v>
      </c>
      <c r="E12" s="17" t="s">
        <v>35</v>
      </c>
    </row>
    <row r="13" spans="3:5" x14ac:dyDescent="0.2">
      <c r="C13" s="75">
        <v>11</v>
      </c>
      <c r="D13" s="16" t="s">
        <v>84</v>
      </c>
      <c r="E13" s="17" t="s">
        <v>36</v>
      </c>
    </row>
    <row r="14" spans="3:5" x14ac:dyDescent="0.2">
      <c r="C14" s="75">
        <v>12</v>
      </c>
      <c r="D14" s="16" t="s">
        <v>37</v>
      </c>
      <c r="E14" s="17" t="s">
        <v>38</v>
      </c>
    </row>
    <row r="15" spans="3:5" x14ac:dyDescent="0.2">
      <c r="C15" s="76">
        <v>13</v>
      </c>
      <c r="D15" s="18" t="s">
        <v>92</v>
      </c>
      <c r="E15" s="18" t="s">
        <v>85</v>
      </c>
    </row>
    <row r="16" spans="3:5" x14ac:dyDescent="0.2">
      <c r="C16" s="75">
        <v>14.3</v>
      </c>
      <c r="D16" s="16" t="s">
        <v>86</v>
      </c>
      <c r="E16" s="17" t="s">
        <v>39</v>
      </c>
    </row>
    <row r="17" spans="3:5" x14ac:dyDescent="0.2">
      <c r="C17" s="75">
        <v>14.4</v>
      </c>
      <c r="D17" s="16" t="s">
        <v>87</v>
      </c>
      <c r="E17" s="20"/>
    </row>
    <row r="18" spans="3:5" x14ac:dyDescent="0.2">
      <c r="C18" s="75">
        <v>14.5</v>
      </c>
      <c r="D18" s="16" t="s">
        <v>88</v>
      </c>
      <c r="E18" s="20"/>
    </row>
    <row r="19" spans="3:5" x14ac:dyDescent="0.2">
      <c r="C19" s="75">
        <v>14.16</v>
      </c>
      <c r="D19" s="16" t="s">
        <v>89</v>
      </c>
      <c r="E19" s="20"/>
    </row>
    <row r="20" spans="3:5" x14ac:dyDescent="0.2">
      <c r="C20" s="75">
        <v>15</v>
      </c>
      <c r="D20" s="19" t="s">
        <v>90</v>
      </c>
      <c r="E20" s="20" t="s">
        <v>40</v>
      </c>
    </row>
    <row r="21" spans="3:5" x14ac:dyDescent="0.2">
      <c r="C21" s="75">
        <v>16</v>
      </c>
      <c r="D21" s="16" t="s">
        <v>91</v>
      </c>
      <c r="E21" s="20" t="s">
        <v>41</v>
      </c>
    </row>
  </sheetData>
  <mergeCells count="1">
    <mergeCell ref="C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Formato</vt:lpstr>
      <vt:lpstr>Formato (2)</vt:lpstr>
      <vt:lpstr>Preconciliacion</vt:lpstr>
      <vt:lpstr>Hoja1</vt:lpstr>
      <vt:lpstr>FACTURA.</vt:lpstr>
    </vt:vector>
  </TitlesOfParts>
  <Company>Suramericana de Seguros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Suramericana de Seguros S.A.</dc:creator>
  <cp:lastModifiedBy>Angie Viviana Rodriguez Parada</cp:lastModifiedBy>
  <cp:lastPrinted>2011-05-24T15:52:35Z</cp:lastPrinted>
  <dcterms:created xsi:type="dcterms:W3CDTF">2011-05-10T12:55:29Z</dcterms:created>
  <dcterms:modified xsi:type="dcterms:W3CDTF">2024-09-19T23:04:42Z</dcterms:modified>
</cp:coreProperties>
</file>