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rgcayc-my.sharepoint.com/personal/cmurcia_rgc_com_co/Documents/2024/PROYECTO DE RESPUESTA/Cartera/ANTECEDENTES/ESE - HOSPITAL LOCAL Nit 891380184/"/>
    </mc:Choice>
  </mc:AlternateContent>
  <xr:revisionPtr revIDLastSave="82" documentId="8_{49A78D39-692B-4B14-B779-0F3FD5B04B4D}" xr6:coauthVersionLast="47" xr6:coauthVersionMax="47" xr10:uidLastSave="{479554CB-0992-4119-983C-9AC1B441C9E3}"/>
  <bookViews>
    <workbookView xWindow="-120" yWindow="-120" windowWidth="20730" windowHeight="11160" tabRatio="655" firstSheet="1" activeTab="5" xr2:uid="{00000000-000D-0000-FFFF-FFFF00000000}"/>
  </bookViews>
  <sheets>
    <sheet name="Instructivo diligenciamiento" sheetId="7" state="hidden" r:id="rId1"/>
    <sheet name="Formato" sheetId="2" r:id="rId2"/>
    <sheet name="ESTADOS DE CARTERA" sheetId="8" state="hidden" r:id="rId3"/>
    <sheet name="CODIGOS DE AUDITORIA" sheetId="9" state="hidden" r:id="rId4"/>
    <sheet name="Formato (2)" sheetId="4" state="hidden" r:id="rId5"/>
    <sheet name="Preconciliacion" sheetId="5" r:id="rId6"/>
    <sheet name="Hoja1" sheetId="3" state="hidden" r:id="rId7"/>
    <sheet name="Certificados de cobertura" sheetId="6" state="hidden" r:id="rId8"/>
  </sheets>
  <definedNames>
    <definedName name="_xlnm._FilterDatabase" localSheetId="7" hidden="1">'Certificados de cobertura'!$A$1:$J$1</definedName>
    <definedName name="_xlnm._FilterDatabase" localSheetId="1" hidden="1">Formato!$A$5:$Y$79</definedName>
    <definedName name="_xlnm._FilterDatabase" localSheetId="4" hidden="1">'Formato (2)'!$A$1:$AF$1</definedName>
    <definedName name="FACTURA.">'Formato (2)'!$B$1:$AF$1</definedName>
  </definedNames>
  <calcPr calcId="191029"/>
  <pivotCaches>
    <pivotCache cacheId="293"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5" i="4" l="1"/>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K3" i="4"/>
  <c r="K2" i="4"/>
  <c r="Y80" i="2"/>
  <c r="X80" i="2"/>
  <c r="W80" i="2"/>
  <c r="V80" i="2"/>
  <c r="U80" i="2"/>
  <c r="T80" i="2"/>
  <c r="S80" i="2"/>
  <c r="Q80" i="2"/>
  <c r="P80" i="2"/>
  <c r="O80" i="2"/>
  <c r="J80" i="2"/>
  <c r="L80" i="2"/>
  <c r="Z27" i="4" l="1"/>
  <c r="W29" i="4"/>
  <c r="X31" i="4"/>
  <c r="Z32" i="4"/>
  <c r="W34" i="4"/>
  <c r="Z34" i="4"/>
  <c r="W36" i="4"/>
  <c r="W37" i="4"/>
  <c r="Z38" i="4"/>
  <c r="W40" i="4"/>
  <c r="X39" i="4"/>
  <c r="X40" i="4"/>
  <c r="Z40" i="4"/>
  <c r="W42" i="4"/>
  <c r="X42" i="4"/>
  <c r="Z42" i="4"/>
  <c r="Z43" i="4"/>
  <c r="AA43" i="4"/>
  <c r="W44" i="4"/>
  <c r="W45" i="4"/>
  <c r="X45" i="4"/>
  <c r="Z46" i="4"/>
  <c r="W48" i="4"/>
  <c r="X47" i="4"/>
  <c r="X48" i="4"/>
  <c r="Z48" i="4"/>
  <c r="W50" i="4"/>
  <c r="X50" i="4"/>
  <c r="Z51" i="4"/>
  <c r="W52" i="4"/>
  <c r="W53" i="4"/>
  <c r="X53" i="4"/>
  <c r="Z54" i="4"/>
  <c r="W56" i="4"/>
  <c r="X55" i="4"/>
  <c r="X56" i="4"/>
  <c r="Z56" i="4"/>
  <c r="W58" i="4"/>
  <c r="X59" i="4"/>
  <c r="Z58" i="4"/>
  <c r="Z59" i="4"/>
  <c r="X61" i="4"/>
  <c r="Z61" i="4"/>
  <c r="W64" i="4"/>
  <c r="X64" i="4"/>
  <c r="Z65" i="4"/>
  <c r="W66" i="4"/>
  <c r="X67" i="4"/>
  <c r="Z67" i="4"/>
  <c r="AA69" i="4"/>
  <c r="W69" i="4"/>
  <c r="Z72" i="4"/>
  <c r="W75" i="4"/>
  <c r="AA75" i="4"/>
  <c r="X36" i="4"/>
  <c r="Z41" i="4"/>
  <c r="X44" i="4"/>
  <c r="X51" i="4"/>
  <c r="W54" i="4"/>
  <c r="W61" i="4"/>
  <c r="W62" i="4"/>
  <c r="Z62" i="4"/>
  <c r="W70" i="4"/>
  <c r="X72" i="4"/>
  <c r="A27" i="4"/>
  <c r="B27" i="4"/>
  <c r="C27" i="4"/>
  <c r="D27" i="4"/>
  <c r="E27" i="4"/>
  <c r="F27" i="4"/>
  <c r="G27" i="4"/>
  <c r="H27" i="4"/>
  <c r="I27" i="4"/>
  <c r="J27" i="4"/>
  <c r="L27" i="4"/>
  <c r="M27" i="4"/>
  <c r="N27" i="4"/>
  <c r="O27" i="4" s="1"/>
  <c r="P27" i="4"/>
  <c r="Q27" i="4"/>
  <c r="R27" i="4"/>
  <c r="S27" i="4"/>
  <c r="T27" i="4"/>
  <c r="U27" i="4"/>
  <c r="V27" i="4"/>
  <c r="W27" i="4"/>
  <c r="X27" i="4"/>
  <c r="Y27" i="4"/>
  <c r="A28" i="4"/>
  <c r="B28" i="4"/>
  <c r="C28" i="4"/>
  <c r="D28" i="4"/>
  <c r="E28" i="4"/>
  <c r="F28" i="4"/>
  <c r="G28" i="4"/>
  <c r="H28" i="4"/>
  <c r="I28" i="4"/>
  <c r="J28" i="4"/>
  <c r="L28" i="4"/>
  <c r="M28" i="4"/>
  <c r="N28" i="4"/>
  <c r="O28" i="4" s="1"/>
  <c r="P28" i="4"/>
  <c r="Q28" i="4"/>
  <c r="R28" i="4"/>
  <c r="S28" i="4"/>
  <c r="T28" i="4"/>
  <c r="U28" i="4"/>
  <c r="V28" i="4"/>
  <c r="X28" i="4"/>
  <c r="Y28" i="4"/>
  <c r="AA28" i="4"/>
  <c r="A29" i="4"/>
  <c r="B29" i="4"/>
  <c r="C29" i="4"/>
  <c r="D29" i="4"/>
  <c r="E29" i="4"/>
  <c r="F29" i="4"/>
  <c r="G29" i="4"/>
  <c r="H29" i="4"/>
  <c r="I29" i="4"/>
  <c r="J29" i="4"/>
  <c r="L29" i="4"/>
  <c r="M29" i="4"/>
  <c r="N29" i="4"/>
  <c r="O29" i="4" s="1"/>
  <c r="P29" i="4"/>
  <c r="Q29" i="4"/>
  <c r="R29" i="4"/>
  <c r="S29" i="4"/>
  <c r="T29" i="4"/>
  <c r="U29" i="4"/>
  <c r="V29" i="4"/>
  <c r="Y29" i="4"/>
  <c r="A30" i="4"/>
  <c r="B30" i="4"/>
  <c r="C30" i="4"/>
  <c r="D30" i="4"/>
  <c r="E30" i="4"/>
  <c r="F30" i="4"/>
  <c r="G30" i="4"/>
  <c r="H30" i="4"/>
  <c r="I30" i="4"/>
  <c r="J30" i="4"/>
  <c r="L30" i="4"/>
  <c r="M30" i="4"/>
  <c r="N30" i="4"/>
  <c r="O30" i="4" s="1"/>
  <c r="P30" i="4"/>
  <c r="Q30" i="4"/>
  <c r="R30" i="4"/>
  <c r="S30" i="4"/>
  <c r="T30" i="4"/>
  <c r="U30" i="4"/>
  <c r="V30" i="4"/>
  <c r="W30" i="4"/>
  <c r="X30" i="4"/>
  <c r="Y30" i="4"/>
  <c r="A31" i="4"/>
  <c r="B31" i="4"/>
  <c r="C31" i="4"/>
  <c r="D31" i="4"/>
  <c r="E31" i="4"/>
  <c r="F31" i="4"/>
  <c r="G31" i="4"/>
  <c r="H31" i="4"/>
  <c r="I31" i="4"/>
  <c r="J31" i="4"/>
  <c r="L31" i="4"/>
  <c r="M31" i="4"/>
  <c r="N31" i="4"/>
  <c r="O31" i="4" s="1"/>
  <c r="P31" i="4"/>
  <c r="Q31" i="4"/>
  <c r="R31" i="4"/>
  <c r="S31" i="4"/>
  <c r="T31" i="4"/>
  <c r="U31" i="4"/>
  <c r="V31" i="4"/>
  <c r="Y31" i="4"/>
  <c r="Z31" i="4"/>
  <c r="AA31" i="4"/>
  <c r="A32" i="4"/>
  <c r="B32" i="4"/>
  <c r="C32" i="4"/>
  <c r="D32" i="4"/>
  <c r="E32" i="4"/>
  <c r="F32" i="4"/>
  <c r="G32" i="4"/>
  <c r="H32" i="4"/>
  <c r="I32" i="4"/>
  <c r="J32" i="4"/>
  <c r="L32" i="4"/>
  <c r="M32" i="4"/>
  <c r="N32" i="4"/>
  <c r="O32" i="4" s="1"/>
  <c r="P32" i="4"/>
  <c r="Q32" i="4"/>
  <c r="R32" i="4"/>
  <c r="S32" i="4"/>
  <c r="T32" i="4"/>
  <c r="U32" i="4"/>
  <c r="V32" i="4"/>
  <c r="Y32" i="4"/>
  <c r="AA32" i="4"/>
  <c r="A33" i="4"/>
  <c r="B33" i="4"/>
  <c r="C33" i="4"/>
  <c r="D33" i="4"/>
  <c r="E33" i="4"/>
  <c r="F33" i="4"/>
  <c r="G33" i="4"/>
  <c r="H33" i="4"/>
  <c r="I33" i="4"/>
  <c r="J33" i="4"/>
  <c r="L33" i="4"/>
  <c r="M33" i="4"/>
  <c r="N33" i="4"/>
  <c r="O33" i="4" s="1"/>
  <c r="P33" i="4"/>
  <c r="Q33" i="4"/>
  <c r="R33" i="4"/>
  <c r="S33" i="4"/>
  <c r="T33" i="4"/>
  <c r="U33" i="4"/>
  <c r="V33" i="4"/>
  <c r="W33" i="4"/>
  <c r="X33" i="4"/>
  <c r="Y33" i="4"/>
  <c r="Z33" i="4"/>
  <c r="A34" i="4"/>
  <c r="B34" i="4"/>
  <c r="C34" i="4"/>
  <c r="D34" i="4"/>
  <c r="E34" i="4"/>
  <c r="F34" i="4"/>
  <c r="G34" i="4"/>
  <c r="H34" i="4"/>
  <c r="I34" i="4"/>
  <c r="J34" i="4"/>
  <c r="L34" i="4"/>
  <c r="M34" i="4"/>
  <c r="N34" i="4"/>
  <c r="O34" i="4" s="1"/>
  <c r="P34" i="4"/>
  <c r="Q34" i="4"/>
  <c r="R34" i="4"/>
  <c r="S34" i="4"/>
  <c r="T34" i="4"/>
  <c r="U34" i="4"/>
  <c r="V34" i="4"/>
  <c r="Y34" i="4"/>
  <c r="A35" i="4"/>
  <c r="B35" i="4"/>
  <c r="C35" i="4"/>
  <c r="D35" i="4"/>
  <c r="E35" i="4"/>
  <c r="F35" i="4"/>
  <c r="G35" i="4"/>
  <c r="H35" i="4"/>
  <c r="I35" i="4"/>
  <c r="J35" i="4"/>
  <c r="L35" i="4"/>
  <c r="M35" i="4"/>
  <c r="N35" i="4"/>
  <c r="O35" i="4" s="1"/>
  <c r="P35" i="4"/>
  <c r="Q35" i="4"/>
  <c r="R35" i="4"/>
  <c r="S35" i="4"/>
  <c r="T35" i="4"/>
  <c r="U35" i="4"/>
  <c r="V35" i="4"/>
  <c r="W35" i="4"/>
  <c r="Y35" i="4"/>
  <c r="A36" i="4"/>
  <c r="B36" i="4"/>
  <c r="C36" i="4"/>
  <c r="D36" i="4"/>
  <c r="E36" i="4"/>
  <c r="F36" i="4"/>
  <c r="G36" i="4"/>
  <c r="H36" i="4"/>
  <c r="I36" i="4"/>
  <c r="J36" i="4"/>
  <c r="L36" i="4"/>
  <c r="M36" i="4"/>
  <c r="N36" i="4"/>
  <c r="O36" i="4" s="1"/>
  <c r="P36" i="4"/>
  <c r="Q36" i="4"/>
  <c r="R36" i="4"/>
  <c r="S36" i="4"/>
  <c r="T36" i="4"/>
  <c r="U36" i="4"/>
  <c r="V36" i="4"/>
  <c r="Y36" i="4"/>
  <c r="Z36" i="4"/>
  <c r="A37" i="4"/>
  <c r="B37" i="4"/>
  <c r="C37" i="4"/>
  <c r="D37" i="4"/>
  <c r="E37" i="4"/>
  <c r="F37" i="4"/>
  <c r="G37" i="4"/>
  <c r="H37" i="4"/>
  <c r="I37" i="4"/>
  <c r="J37" i="4"/>
  <c r="L37" i="4"/>
  <c r="M37" i="4"/>
  <c r="N37" i="4"/>
  <c r="O37" i="4" s="1"/>
  <c r="P37" i="4"/>
  <c r="Q37" i="4"/>
  <c r="R37" i="4"/>
  <c r="S37" i="4"/>
  <c r="T37" i="4"/>
  <c r="U37" i="4"/>
  <c r="V37" i="4"/>
  <c r="Y37" i="4"/>
  <c r="A38" i="4"/>
  <c r="B38" i="4"/>
  <c r="C38" i="4"/>
  <c r="D38" i="4"/>
  <c r="E38" i="4"/>
  <c r="F38" i="4"/>
  <c r="G38" i="4"/>
  <c r="H38" i="4"/>
  <c r="I38" i="4"/>
  <c r="J38" i="4"/>
  <c r="L38" i="4"/>
  <c r="M38" i="4"/>
  <c r="N38" i="4"/>
  <c r="O38" i="4" s="1"/>
  <c r="P38" i="4"/>
  <c r="Q38" i="4"/>
  <c r="R38" i="4"/>
  <c r="S38" i="4"/>
  <c r="T38" i="4"/>
  <c r="U38" i="4"/>
  <c r="V38" i="4"/>
  <c r="X38" i="4"/>
  <c r="Y38" i="4"/>
  <c r="A39" i="4"/>
  <c r="B39" i="4"/>
  <c r="C39" i="4"/>
  <c r="D39" i="4"/>
  <c r="E39" i="4"/>
  <c r="F39" i="4"/>
  <c r="G39" i="4"/>
  <c r="H39" i="4"/>
  <c r="I39" i="4"/>
  <c r="J39" i="4"/>
  <c r="L39" i="4"/>
  <c r="M39" i="4"/>
  <c r="N39" i="4"/>
  <c r="O39" i="4" s="1"/>
  <c r="P39" i="4"/>
  <c r="Q39" i="4"/>
  <c r="R39" i="4"/>
  <c r="S39" i="4"/>
  <c r="T39" i="4"/>
  <c r="U39" i="4"/>
  <c r="V39" i="4"/>
  <c r="Y39" i="4"/>
  <c r="Z39" i="4"/>
  <c r="A40" i="4"/>
  <c r="B40" i="4"/>
  <c r="C40" i="4"/>
  <c r="D40" i="4"/>
  <c r="E40" i="4"/>
  <c r="F40" i="4"/>
  <c r="G40" i="4"/>
  <c r="H40" i="4"/>
  <c r="I40" i="4"/>
  <c r="J40" i="4"/>
  <c r="L40" i="4"/>
  <c r="M40" i="4"/>
  <c r="N40" i="4"/>
  <c r="O40" i="4" s="1"/>
  <c r="P40" i="4"/>
  <c r="Q40" i="4"/>
  <c r="R40" i="4"/>
  <c r="S40" i="4"/>
  <c r="T40" i="4"/>
  <c r="U40" i="4"/>
  <c r="V40" i="4"/>
  <c r="Y40" i="4"/>
  <c r="A41" i="4"/>
  <c r="B41" i="4"/>
  <c r="C41" i="4"/>
  <c r="D41" i="4"/>
  <c r="E41" i="4"/>
  <c r="F41" i="4"/>
  <c r="G41" i="4"/>
  <c r="H41" i="4"/>
  <c r="I41" i="4"/>
  <c r="J41" i="4"/>
  <c r="L41" i="4"/>
  <c r="M41" i="4"/>
  <c r="N41" i="4"/>
  <c r="O41" i="4" s="1"/>
  <c r="P41" i="4"/>
  <c r="Q41" i="4"/>
  <c r="R41" i="4"/>
  <c r="S41" i="4"/>
  <c r="T41" i="4"/>
  <c r="U41" i="4"/>
  <c r="V41" i="4"/>
  <c r="W41" i="4"/>
  <c r="Y41" i="4"/>
  <c r="A42" i="4"/>
  <c r="B42" i="4"/>
  <c r="C42" i="4"/>
  <c r="D42" i="4"/>
  <c r="E42" i="4"/>
  <c r="F42" i="4"/>
  <c r="G42" i="4"/>
  <c r="H42" i="4"/>
  <c r="I42" i="4"/>
  <c r="J42" i="4"/>
  <c r="L42" i="4"/>
  <c r="M42" i="4"/>
  <c r="N42" i="4"/>
  <c r="O42" i="4" s="1"/>
  <c r="P42" i="4"/>
  <c r="Q42" i="4"/>
  <c r="R42" i="4"/>
  <c r="S42" i="4"/>
  <c r="T42" i="4"/>
  <c r="U42" i="4"/>
  <c r="V42" i="4"/>
  <c r="Y42" i="4"/>
  <c r="AA42" i="4"/>
  <c r="A43" i="4"/>
  <c r="B43" i="4"/>
  <c r="C43" i="4"/>
  <c r="D43" i="4"/>
  <c r="E43" i="4"/>
  <c r="F43" i="4"/>
  <c r="G43" i="4"/>
  <c r="H43" i="4"/>
  <c r="I43" i="4"/>
  <c r="J43" i="4"/>
  <c r="L43" i="4"/>
  <c r="M43" i="4"/>
  <c r="N43" i="4"/>
  <c r="O43" i="4" s="1"/>
  <c r="P43" i="4"/>
  <c r="Q43" i="4"/>
  <c r="R43" i="4"/>
  <c r="S43" i="4"/>
  <c r="T43" i="4"/>
  <c r="U43" i="4"/>
  <c r="V43" i="4"/>
  <c r="W43" i="4"/>
  <c r="Y43" i="4"/>
  <c r="A44" i="4"/>
  <c r="B44" i="4"/>
  <c r="C44" i="4"/>
  <c r="D44" i="4"/>
  <c r="E44" i="4"/>
  <c r="F44" i="4"/>
  <c r="G44" i="4"/>
  <c r="H44" i="4"/>
  <c r="I44" i="4"/>
  <c r="J44" i="4"/>
  <c r="L44" i="4"/>
  <c r="M44" i="4"/>
  <c r="N44" i="4"/>
  <c r="O44" i="4" s="1"/>
  <c r="P44" i="4"/>
  <c r="Q44" i="4"/>
  <c r="R44" i="4"/>
  <c r="S44" i="4"/>
  <c r="T44" i="4"/>
  <c r="U44" i="4"/>
  <c r="V44" i="4"/>
  <c r="Y44" i="4"/>
  <c r="Z44" i="4"/>
  <c r="AA44" i="4"/>
  <c r="A45" i="4"/>
  <c r="B45" i="4"/>
  <c r="C45" i="4"/>
  <c r="D45" i="4"/>
  <c r="E45" i="4"/>
  <c r="F45" i="4"/>
  <c r="G45" i="4"/>
  <c r="H45" i="4"/>
  <c r="I45" i="4"/>
  <c r="J45" i="4"/>
  <c r="L45" i="4"/>
  <c r="M45" i="4"/>
  <c r="N45" i="4"/>
  <c r="O45" i="4" s="1"/>
  <c r="P45" i="4"/>
  <c r="Q45" i="4"/>
  <c r="R45" i="4"/>
  <c r="S45" i="4"/>
  <c r="T45" i="4"/>
  <c r="U45" i="4"/>
  <c r="V45" i="4"/>
  <c r="Y45" i="4"/>
  <c r="A46" i="4"/>
  <c r="B46" i="4"/>
  <c r="C46" i="4"/>
  <c r="D46" i="4"/>
  <c r="E46" i="4"/>
  <c r="F46" i="4"/>
  <c r="G46" i="4"/>
  <c r="H46" i="4"/>
  <c r="I46" i="4"/>
  <c r="J46" i="4"/>
  <c r="L46" i="4"/>
  <c r="M46" i="4"/>
  <c r="N46" i="4"/>
  <c r="O46" i="4" s="1"/>
  <c r="P46" i="4"/>
  <c r="Q46" i="4"/>
  <c r="R46" i="4"/>
  <c r="S46" i="4"/>
  <c r="T46" i="4"/>
  <c r="U46" i="4"/>
  <c r="V46" i="4"/>
  <c r="X46" i="4"/>
  <c r="Y46" i="4"/>
  <c r="A47" i="4"/>
  <c r="B47" i="4"/>
  <c r="C47" i="4"/>
  <c r="D47" i="4"/>
  <c r="E47" i="4"/>
  <c r="F47" i="4"/>
  <c r="G47" i="4"/>
  <c r="H47" i="4"/>
  <c r="I47" i="4"/>
  <c r="J47" i="4"/>
  <c r="L47" i="4"/>
  <c r="M47" i="4"/>
  <c r="N47" i="4"/>
  <c r="O47" i="4" s="1"/>
  <c r="P47" i="4"/>
  <c r="Q47" i="4"/>
  <c r="R47" i="4"/>
  <c r="S47" i="4"/>
  <c r="T47" i="4"/>
  <c r="U47" i="4"/>
  <c r="V47" i="4"/>
  <c r="Y47" i="4"/>
  <c r="Z47" i="4"/>
  <c r="A48" i="4"/>
  <c r="B48" i="4"/>
  <c r="C48" i="4"/>
  <c r="D48" i="4"/>
  <c r="E48" i="4"/>
  <c r="F48" i="4"/>
  <c r="G48" i="4"/>
  <c r="H48" i="4"/>
  <c r="I48" i="4"/>
  <c r="J48" i="4"/>
  <c r="L48" i="4"/>
  <c r="M48" i="4"/>
  <c r="N48" i="4"/>
  <c r="O48" i="4" s="1"/>
  <c r="P48" i="4"/>
  <c r="Q48" i="4"/>
  <c r="R48" i="4"/>
  <c r="S48" i="4"/>
  <c r="T48" i="4"/>
  <c r="U48" i="4"/>
  <c r="V48" i="4"/>
  <c r="Y48" i="4"/>
  <c r="A49" i="4"/>
  <c r="B49" i="4"/>
  <c r="C49" i="4"/>
  <c r="D49" i="4"/>
  <c r="E49" i="4"/>
  <c r="F49" i="4"/>
  <c r="G49" i="4"/>
  <c r="H49" i="4"/>
  <c r="I49" i="4"/>
  <c r="J49" i="4"/>
  <c r="L49" i="4"/>
  <c r="M49" i="4"/>
  <c r="N49" i="4"/>
  <c r="O49" i="4" s="1"/>
  <c r="P49" i="4"/>
  <c r="Q49" i="4"/>
  <c r="R49" i="4"/>
  <c r="S49" i="4"/>
  <c r="T49" i="4"/>
  <c r="U49" i="4"/>
  <c r="V49" i="4"/>
  <c r="X49" i="4"/>
  <c r="Y49" i="4"/>
  <c r="Z49" i="4"/>
  <c r="A50" i="4"/>
  <c r="B50" i="4"/>
  <c r="C50" i="4"/>
  <c r="D50" i="4"/>
  <c r="E50" i="4"/>
  <c r="F50" i="4"/>
  <c r="G50" i="4"/>
  <c r="H50" i="4"/>
  <c r="I50" i="4"/>
  <c r="J50" i="4"/>
  <c r="L50" i="4"/>
  <c r="M50" i="4"/>
  <c r="N50" i="4"/>
  <c r="O50" i="4" s="1"/>
  <c r="P50" i="4"/>
  <c r="Q50" i="4"/>
  <c r="R50" i="4"/>
  <c r="S50" i="4"/>
  <c r="T50" i="4"/>
  <c r="U50" i="4"/>
  <c r="V50" i="4"/>
  <c r="Y50" i="4"/>
  <c r="Z50" i="4"/>
  <c r="A51" i="4"/>
  <c r="B51" i="4"/>
  <c r="C51" i="4"/>
  <c r="D51" i="4"/>
  <c r="E51" i="4"/>
  <c r="F51" i="4"/>
  <c r="G51" i="4"/>
  <c r="H51" i="4"/>
  <c r="I51" i="4"/>
  <c r="J51" i="4"/>
  <c r="L51" i="4"/>
  <c r="M51" i="4"/>
  <c r="N51" i="4"/>
  <c r="O51" i="4" s="1"/>
  <c r="P51" i="4"/>
  <c r="Q51" i="4"/>
  <c r="R51" i="4"/>
  <c r="S51" i="4"/>
  <c r="T51" i="4"/>
  <c r="U51" i="4"/>
  <c r="V51" i="4"/>
  <c r="W51" i="4"/>
  <c r="Y51" i="4"/>
  <c r="A52" i="4"/>
  <c r="B52" i="4"/>
  <c r="C52" i="4"/>
  <c r="D52" i="4"/>
  <c r="E52" i="4"/>
  <c r="F52" i="4"/>
  <c r="G52" i="4"/>
  <c r="H52" i="4"/>
  <c r="I52" i="4"/>
  <c r="J52" i="4"/>
  <c r="L52" i="4"/>
  <c r="M52" i="4"/>
  <c r="N52" i="4"/>
  <c r="O52" i="4" s="1"/>
  <c r="P52" i="4"/>
  <c r="Q52" i="4"/>
  <c r="R52" i="4"/>
  <c r="S52" i="4"/>
  <c r="T52" i="4"/>
  <c r="U52" i="4"/>
  <c r="V52" i="4"/>
  <c r="Y52" i="4"/>
  <c r="Z52" i="4"/>
  <c r="AA52" i="4"/>
  <c r="A53" i="4"/>
  <c r="B53" i="4"/>
  <c r="C53" i="4"/>
  <c r="D53" i="4"/>
  <c r="E53" i="4"/>
  <c r="F53" i="4"/>
  <c r="G53" i="4"/>
  <c r="H53" i="4"/>
  <c r="I53" i="4"/>
  <c r="J53" i="4"/>
  <c r="L53" i="4"/>
  <c r="M53" i="4"/>
  <c r="N53" i="4"/>
  <c r="O53" i="4" s="1"/>
  <c r="P53" i="4"/>
  <c r="Q53" i="4"/>
  <c r="R53" i="4"/>
  <c r="S53" i="4"/>
  <c r="T53" i="4"/>
  <c r="U53" i="4"/>
  <c r="V53" i="4"/>
  <c r="Y53" i="4"/>
  <c r="A54" i="4"/>
  <c r="B54" i="4"/>
  <c r="C54" i="4"/>
  <c r="D54" i="4"/>
  <c r="E54" i="4"/>
  <c r="F54" i="4"/>
  <c r="G54" i="4"/>
  <c r="H54" i="4"/>
  <c r="I54" i="4"/>
  <c r="J54" i="4"/>
  <c r="L54" i="4"/>
  <c r="M54" i="4"/>
  <c r="N54" i="4"/>
  <c r="O54" i="4" s="1"/>
  <c r="P54" i="4"/>
  <c r="Q54" i="4"/>
  <c r="R54" i="4"/>
  <c r="S54" i="4"/>
  <c r="T54" i="4"/>
  <c r="U54" i="4"/>
  <c r="V54" i="4"/>
  <c r="X54" i="4"/>
  <c r="Y54" i="4"/>
  <c r="A55" i="4"/>
  <c r="B55" i="4"/>
  <c r="C55" i="4"/>
  <c r="D55" i="4"/>
  <c r="E55" i="4"/>
  <c r="F55" i="4"/>
  <c r="G55" i="4"/>
  <c r="H55" i="4"/>
  <c r="I55" i="4"/>
  <c r="J55" i="4"/>
  <c r="L55" i="4"/>
  <c r="M55" i="4"/>
  <c r="N55" i="4"/>
  <c r="O55" i="4" s="1"/>
  <c r="P55" i="4"/>
  <c r="Q55" i="4"/>
  <c r="R55" i="4"/>
  <c r="S55" i="4"/>
  <c r="T55" i="4"/>
  <c r="U55" i="4"/>
  <c r="V55" i="4"/>
  <c r="Y55" i="4"/>
  <c r="AA55" i="4"/>
  <c r="A56" i="4"/>
  <c r="B56" i="4"/>
  <c r="C56" i="4"/>
  <c r="D56" i="4"/>
  <c r="E56" i="4"/>
  <c r="F56" i="4"/>
  <c r="G56" i="4"/>
  <c r="H56" i="4"/>
  <c r="I56" i="4"/>
  <c r="J56" i="4"/>
  <c r="L56" i="4"/>
  <c r="M56" i="4"/>
  <c r="N56" i="4"/>
  <c r="O56" i="4" s="1"/>
  <c r="P56" i="4"/>
  <c r="Q56" i="4"/>
  <c r="R56" i="4"/>
  <c r="S56" i="4"/>
  <c r="T56" i="4"/>
  <c r="U56" i="4"/>
  <c r="V56" i="4"/>
  <c r="Y56" i="4"/>
  <c r="A57" i="4"/>
  <c r="B57" i="4"/>
  <c r="C57" i="4"/>
  <c r="D57" i="4"/>
  <c r="E57" i="4"/>
  <c r="F57" i="4"/>
  <c r="G57" i="4"/>
  <c r="H57" i="4"/>
  <c r="I57" i="4"/>
  <c r="J57" i="4"/>
  <c r="L57" i="4"/>
  <c r="M57" i="4"/>
  <c r="N57" i="4"/>
  <c r="O57" i="4" s="1"/>
  <c r="P57" i="4"/>
  <c r="Q57" i="4"/>
  <c r="R57" i="4"/>
  <c r="S57" i="4"/>
  <c r="T57" i="4"/>
  <c r="U57" i="4"/>
  <c r="V57" i="4"/>
  <c r="X57" i="4"/>
  <c r="Y57" i="4"/>
  <c r="Z57" i="4"/>
  <c r="A58" i="4"/>
  <c r="B58" i="4"/>
  <c r="C58" i="4"/>
  <c r="D58" i="4"/>
  <c r="E58" i="4"/>
  <c r="F58" i="4"/>
  <c r="G58" i="4"/>
  <c r="H58" i="4"/>
  <c r="I58" i="4"/>
  <c r="J58" i="4"/>
  <c r="L58" i="4"/>
  <c r="M58" i="4"/>
  <c r="N58" i="4"/>
  <c r="O58" i="4" s="1"/>
  <c r="P58" i="4"/>
  <c r="Q58" i="4"/>
  <c r="R58" i="4"/>
  <c r="S58" i="4"/>
  <c r="T58" i="4"/>
  <c r="U58" i="4"/>
  <c r="V58" i="4"/>
  <c r="Y58" i="4"/>
  <c r="A59" i="4"/>
  <c r="B59" i="4"/>
  <c r="C59" i="4"/>
  <c r="D59" i="4"/>
  <c r="E59" i="4"/>
  <c r="F59" i="4"/>
  <c r="G59" i="4"/>
  <c r="H59" i="4"/>
  <c r="I59" i="4"/>
  <c r="J59" i="4"/>
  <c r="L59" i="4"/>
  <c r="M59" i="4"/>
  <c r="N59" i="4"/>
  <c r="O59" i="4" s="1"/>
  <c r="P59" i="4"/>
  <c r="Q59" i="4"/>
  <c r="R59" i="4"/>
  <c r="S59" i="4"/>
  <c r="T59" i="4"/>
  <c r="U59" i="4"/>
  <c r="V59" i="4"/>
  <c r="W59" i="4"/>
  <c r="Y59" i="4"/>
  <c r="A60" i="4"/>
  <c r="B60" i="4"/>
  <c r="C60" i="4"/>
  <c r="D60" i="4"/>
  <c r="E60" i="4"/>
  <c r="F60" i="4"/>
  <c r="G60" i="4"/>
  <c r="H60" i="4"/>
  <c r="I60" i="4"/>
  <c r="J60" i="4"/>
  <c r="L60" i="4"/>
  <c r="M60" i="4"/>
  <c r="N60" i="4"/>
  <c r="O60" i="4" s="1"/>
  <c r="P60" i="4"/>
  <c r="Q60" i="4"/>
  <c r="R60" i="4"/>
  <c r="S60" i="4"/>
  <c r="T60" i="4"/>
  <c r="U60" i="4"/>
  <c r="V60" i="4"/>
  <c r="W60" i="4"/>
  <c r="Y60" i="4"/>
  <c r="Z60" i="4"/>
  <c r="AA60" i="4"/>
  <c r="A61" i="4"/>
  <c r="B61" i="4"/>
  <c r="C61" i="4"/>
  <c r="D61" i="4"/>
  <c r="E61" i="4"/>
  <c r="F61" i="4"/>
  <c r="G61" i="4"/>
  <c r="H61" i="4"/>
  <c r="I61" i="4"/>
  <c r="J61" i="4"/>
  <c r="L61" i="4"/>
  <c r="M61" i="4"/>
  <c r="N61" i="4"/>
  <c r="O61" i="4" s="1"/>
  <c r="P61" i="4"/>
  <c r="Q61" i="4"/>
  <c r="R61" i="4"/>
  <c r="S61" i="4"/>
  <c r="T61" i="4"/>
  <c r="U61" i="4"/>
  <c r="V61" i="4"/>
  <c r="Y61" i="4"/>
  <c r="A62" i="4"/>
  <c r="B62" i="4"/>
  <c r="C62" i="4"/>
  <c r="D62" i="4"/>
  <c r="E62" i="4"/>
  <c r="F62" i="4"/>
  <c r="G62" i="4"/>
  <c r="H62" i="4"/>
  <c r="I62" i="4"/>
  <c r="J62" i="4"/>
  <c r="L62" i="4"/>
  <c r="M62" i="4"/>
  <c r="N62" i="4"/>
  <c r="O62" i="4" s="1"/>
  <c r="P62" i="4"/>
  <c r="Q62" i="4"/>
  <c r="R62" i="4"/>
  <c r="S62" i="4"/>
  <c r="T62" i="4"/>
  <c r="U62" i="4"/>
  <c r="V62" i="4"/>
  <c r="X62" i="4"/>
  <c r="Y62" i="4"/>
  <c r="A63" i="4"/>
  <c r="B63" i="4"/>
  <c r="C63" i="4"/>
  <c r="D63" i="4"/>
  <c r="E63" i="4"/>
  <c r="F63" i="4"/>
  <c r="G63" i="4"/>
  <c r="H63" i="4"/>
  <c r="I63" i="4"/>
  <c r="J63" i="4"/>
  <c r="L63" i="4"/>
  <c r="M63" i="4"/>
  <c r="N63" i="4"/>
  <c r="O63" i="4" s="1"/>
  <c r="P63" i="4"/>
  <c r="Q63" i="4"/>
  <c r="R63" i="4"/>
  <c r="S63" i="4"/>
  <c r="T63" i="4"/>
  <c r="U63" i="4"/>
  <c r="V63" i="4"/>
  <c r="Y63" i="4"/>
  <c r="Z63" i="4"/>
  <c r="AA63" i="4"/>
  <c r="A64" i="4"/>
  <c r="B64" i="4"/>
  <c r="C64" i="4"/>
  <c r="D64" i="4"/>
  <c r="E64" i="4"/>
  <c r="F64" i="4"/>
  <c r="G64" i="4"/>
  <c r="H64" i="4"/>
  <c r="I64" i="4"/>
  <c r="J64" i="4"/>
  <c r="L64" i="4"/>
  <c r="M64" i="4"/>
  <c r="N64" i="4"/>
  <c r="O64" i="4" s="1"/>
  <c r="P64" i="4"/>
  <c r="Q64" i="4"/>
  <c r="R64" i="4"/>
  <c r="S64" i="4"/>
  <c r="T64" i="4"/>
  <c r="U64" i="4"/>
  <c r="V64" i="4"/>
  <c r="Y64" i="4"/>
  <c r="AA64" i="4"/>
  <c r="A65" i="4"/>
  <c r="B65" i="4"/>
  <c r="C65" i="4"/>
  <c r="D65" i="4"/>
  <c r="E65" i="4"/>
  <c r="F65" i="4"/>
  <c r="G65" i="4"/>
  <c r="H65" i="4"/>
  <c r="I65" i="4"/>
  <c r="J65" i="4"/>
  <c r="L65" i="4"/>
  <c r="M65" i="4"/>
  <c r="N65" i="4"/>
  <c r="O65" i="4" s="1"/>
  <c r="P65" i="4"/>
  <c r="Q65" i="4"/>
  <c r="R65" i="4"/>
  <c r="S65" i="4"/>
  <c r="T65" i="4"/>
  <c r="U65" i="4"/>
  <c r="V65" i="4"/>
  <c r="W65" i="4"/>
  <c r="X65" i="4"/>
  <c r="Y65" i="4"/>
  <c r="A66" i="4"/>
  <c r="B66" i="4"/>
  <c r="C66" i="4"/>
  <c r="D66" i="4"/>
  <c r="E66" i="4"/>
  <c r="F66" i="4"/>
  <c r="G66" i="4"/>
  <c r="H66" i="4"/>
  <c r="I66" i="4"/>
  <c r="J66" i="4"/>
  <c r="L66" i="4"/>
  <c r="M66" i="4"/>
  <c r="N66" i="4"/>
  <c r="O66" i="4" s="1"/>
  <c r="P66" i="4"/>
  <c r="Q66" i="4"/>
  <c r="R66" i="4"/>
  <c r="S66" i="4"/>
  <c r="T66" i="4"/>
  <c r="U66" i="4"/>
  <c r="V66" i="4"/>
  <c r="Y66" i="4"/>
  <c r="Z66" i="4"/>
  <c r="AA66" i="4"/>
  <c r="A67" i="4"/>
  <c r="B67" i="4"/>
  <c r="C67" i="4"/>
  <c r="D67" i="4"/>
  <c r="E67" i="4"/>
  <c r="F67" i="4"/>
  <c r="G67" i="4"/>
  <c r="H67" i="4"/>
  <c r="I67" i="4"/>
  <c r="J67" i="4"/>
  <c r="L67" i="4"/>
  <c r="M67" i="4"/>
  <c r="N67" i="4"/>
  <c r="O67" i="4" s="1"/>
  <c r="P67" i="4"/>
  <c r="Q67" i="4"/>
  <c r="R67" i="4"/>
  <c r="S67" i="4"/>
  <c r="T67" i="4"/>
  <c r="U67" i="4"/>
  <c r="V67" i="4"/>
  <c r="Y67" i="4"/>
  <c r="A68" i="4"/>
  <c r="B68" i="4"/>
  <c r="C68" i="4"/>
  <c r="D68" i="4"/>
  <c r="E68" i="4"/>
  <c r="F68" i="4"/>
  <c r="G68" i="4"/>
  <c r="H68" i="4"/>
  <c r="I68" i="4"/>
  <c r="J68" i="4"/>
  <c r="L68" i="4"/>
  <c r="M68" i="4"/>
  <c r="N68" i="4"/>
  <c r="O68" i="4" s="1"/>
  <c r="P68" i="4"/>
  <c r="Q68" i="4"/>
  <c r="R68" i="4"/>
  <c r="S68" i="4"/>
  <c r="T68" i="4"/>
  <c r="U68" i="4"/>
  <c r="V68" i="4"/>
  <c r="X68" i="4"/>
  <c r="Y68" i="4"/>
  <c r="Z68" i="4"/>
  <c r="A69" i="4"/>
  <c r="B69" i="4"/>
  <c r="C69" i="4"/>
  <c r="D69" i="4"/>
  <c r="E69" i="4"/>
  <c r="F69" i="4"/>
  <c r="G69" i="4"/>
  <c r="H69" i="4"/>
  <c r="I69" i="4"/>
  <c r="J69" i="4"/>
  <c r="L69" i="4"/>
  <c r="M69" i="4"/>
  <c r="N69" i="4"/>
  <c r="O69" i="4" s="1"/>
  <c r="P69" i="4"/>
  <c r="Q69" i="4"/>
  <c r="R69" i="4"/>
  <c r="S69" i="4"/>
  <c r="T69" i="4"/>
  <c r="U69" i="4"/>
  <c r="V69" i="4"/>
  <c r="X69" i="4"/>
  <c r="Y69" i="4"/>
  <c r="A70" i="4"/>
  <c r="B70" i="4"/>
  <c r="C70" i="4"/>
  <c r="D70" i="4"/>
  <c r="E70" i="4"/>
  <c r="F70" i="4"/>
  <c r="G70" i="4"/>
  <c r="H70" i="4"/>
  <c r="I70" i="4"/>
  <c r="J70" i="4"/>
  <c r="L70" i="4"/>
  <c r="M70" i="4"/>
  <c r="N70" i="4"/>
  <c r="O70" i="4" s="1"/>
  <c r="P70" i="4"/>
  <c r="Q70" i="4"/>
  <c r="R70" i="4"/>
  <c r="S70" i="4"/>
  <c r="T70" i="4"/>
  <c r="U70" i="4"/>
  <c r="V70" i="4"/>
  <c r="Y70" i="4"/>
  <c r="A71" i="4"/>
  <c r="B71" i="4"/>
  <c r="C71" i="4"/>
  <c r="D71" i="4"/>
  <c r="E71" i="4"/>
  <c r="F71" i="4"/>
  <c r="G71" i="4"/>
  <c r="H71" i="4"/>
  <c r="I71" i="4"/>
  <c r="J71" i="4"/>
  <c r="L71" i="4"/>
  <c r="M71" i="4"/>
  <c r="N71" i="4"/>
  <c r="O71" i="4" s="1"/>
  <c r="P71" i="4"/>
  <c r="Q71" i="4"/>
  <c r="R71" i="4"/>
  <c r="S71" i="4"/>
  <c r="T71" i="4"/>
  <c r="U71" i="4"/>
  <c r="V71" i="4"/>
  <c r="X71" i="4"/>
  <c r="Y71" i="4"/>
  <c r="A72" i="4"/>
  <c r="B72" i="4"/>
  <c r="C72" i="4"/>
  <c r="D72" i="4"/>
  <c r="E72" i="4"/>
  <c r="F72" i="4"/>
  <c r="G72" i="4"/>
  <c r="H72" i="4"/>
  <c r="I72" i="4"/>
  <c r="J72" i="4"/>
  <c r="L72" i="4"/>
  <c r="M72" i="4"/>
  <c r="N72" i="4"/>
  <c r="O72" i="4" s="1"/>
  <c r="P72" i="4"/>
  <c r="Q72" i="4"/>
  <c r="R72" i="4"/>
  <c r="S72" i="4"/>
  <c r="T72" i="4"/>
  <c r="U72" i="4"/>
  <c r="V72" i="4"/>
  <c r="Y72" i="4"/>
  <c r="A73" i="4"/>
  <c r="B73" i="4"/>
  <c r="C73" i="4"/>
  <c r="D73" i="4"/>
  <c r="E73" i="4"/>
  <c r="F73" i="4"/>
  <c r="G73" i="4"/>
  <c r="H73" i="4"/>
  <c r="I73" i="4"/>
  <c r="J73" i="4"/>
  <c r="L73" i="4"/>
  <c r="M73" i="4"/>
  <c r="N73" i="4"/>
  <c r="O73" i="4" s="1"/>
  <c r="P73" i="4"/>
  <c r="Q73" i="4"/>
  <c r="R73" i="4"/>
  <c r="S73" i="4"/>
  <c r="T73" i="4"/>
  <c r="U73" i="4"/>
  <c r="V73" i="4"/>
  <c r="W73" i="4"/>
  <c r="Y73" i="4"/>
  <c r="A74" i="4"/>
  <c r="B74" i="4"/>
  <c r="C74" i="4"/>
  <c r="D74" i="4"/>
  <c r="E74" i="4"/>
  <c r="F74" i="4"/>
  <c r="G74" i="4"/>
  <c r="H74" i="4"/>
  <c r="I74" i="4"/>
  <c r="J74" i="4"/>
  <c r="L74" i="4"/>
  <c r="M74" i="4"/>
  <c r="N74" i="4"/>
  <c r="O74" i="4" s="1"/>
  <c r="P74" i="4"/>
  <c r="Q74" i="4"/>
  <c r="R74" i="4"/>
  <c r="S74" i="4"/>
  <c r="T74" i="4"/>
  <c r="U74" i="4"/>
  <c r="V74" i="4"/>
  <c r="Y74" i="4"/>
  <c r="Z74" i="4"/>
  <c r="A75" i="4"/>
  <c r="B75" i="4"/>
  <c r="C75" i="4"/>
  <c r="D75" i="4"/>
  <c r="E75" i="4"/>
  <c r="F75" i="4"/>
  <c r="G75" i="4"/>
  <c r="H75" i="4"/>
  <c r="I75" i="4"/>
  <c r="J75" i="4"/>
  <c r="L75" i="4"/>
  <c r="M75" i="4"/>
  <c r="N75" i="4"/>
  <c r="O75" i="4" s="1"/>
  <c r="P75" i="4"/>
  <c r="Q75" i="4"/>
  <c r="R75" i="4"/>
  <c r="S75" i="4"/>
  <c r="T75" i="4"/>
  <c r="U75" i="4"/>
  <c r="V75" i="4"/>
  <c r="Y75" i="4"/>
  <c r="AA53" i="4" l="1"/>
  <c r="X66" i="4"/>
  <c r="W63" i="4"/>
  <c r="X35" i="4"/>
  <c r="W32" i="4"/>
  <c r="Z30" i="4"/>
  <c r="Z45" i="4"/>
  <c r="X34" i="4"/>
  <c r="AA29" i="4"/>
  <c r="AB29" i="4" s="1"/>
  <c r="W47" i="4"/>
  <c r="Z37" i="4"/>
  <c r="AA59" i="4"/>
  <c r="AB59" i="4" s="1"/>
  <c r="AA40" i="4"/>
  <c r="W31" i="4"/>
  <c r="W28" i="4"/>
  <c r="Z64" i="4"/>
  <c r="Z53" i="4"/>
  <c r="X58" i="4"/>
  <c r="W39" i="4"/>
  <c r="Z29" i="4"/>
  <c r="W72" i="4"/>
  <c r="W55" i="4"/>
  <c r="W67" i="4"/>
  <c r="Z28" i="4"/>
  <c r="W46" i="4"/>
  <c r="X41" i="4"/>
  <c r="W38" i="4"/>
  <c r="W74" i="4"/>
  <c r="X70" i="4"/>
  <c r="X63" i="4"/>
  <c r="Z55" i="4"/>
  <c r="X52" i="4"/>
  <c r="W49" i="4"/>
  <c r="Z73" i="4"/>
  <c r="X37" i="4"/>
  <c r="X73" i="4"/>
  <c r="X29" i="4"/>
  <c r="W71" i="4"/>
  <c r="Z71" i="4"/>
  <c r="X43" i="4"/>
  <c r="Z35" i="4"/>
  <c r="AA39" i="4"/>
  <c r="AB39" i="4" s="1"/>
  <c r="AA73" i="4"/>
  <c r="AB73" i="4" s="1"/>
  <c r="AA36" i="4"/>
  <c r="AB36" i="4" s="1"/>
  <c r="AA33" i="4"/>
  <c r="AB33" i="4" s="1"/>
  <c r="W68" i="4"/>
  <c r="AA50" i="4"/>
  <c r="AB50" i="4" s="1"/>
  <c r="Z70" i="4"/>
  <c r="AA47" i="4"/>
  <c r="AB47" i="4" s="1"/>
  <c r="AA34" i="4"/>
  <c r="AB34" i="4" s="1"/>
  <c r="Z75" i="4"/>
  <c r="X60" i="4"/>
  <c r="W57" i="4"/>
  <c r="X74" i="4"/>
  <c r="X75" i="4"/>
  <c r="Z69" i="4"/>
  <c r="AA74" i="4"/>
  <c r="AA67" i="4"/>
  <c r="AB67" i="4" s="1"/>
  <c r="AA37" i="4"/>
  <c r="AB37" i="4" s="1"/>
  <c r="X32" i="4"/>
  <c r="AA61" i="4"/>
  <c r="AB61" i="4" s="1"/>
  <c r="AA58" i="4"/>
  <c r="AB58" i="4" s="1"/>
  <c r="AA41" i="4"/>
  <c r="AB41" i="4" s="1"/>
  <c r="AA49" i="4"/>
  <c r="AB49" i="4" s="1"/>
  <c r="AA65" i="4"/>
  <c r="AB65" i="4" s="1"/>
  <c r="AA30" i="4"/>
  <c r="AB30" i="4" s="1"/>
  <c r="AA54" i="4"/>
  <c r="AB54" i="4" s="1"/>
  <c r="AA70" i="4"/>
  <c r="AB70" i="4" s="1"/>
  <c r="AA46" i="4"/>
  <c r="AB46" i="4" s="1"/>
  <c r="AA62" i="4"/>
  <c r="AB62" i="4" s="1"/>
  <c r="AA38" i="4"/>
  <c r="AB38" i="4" s="1"/>
  <c r="AA71" i="4"/>
  <c r="AB71" i="4" s="1"/>
  <c r="AA57" i="4"/>
  <c r="AB57" i="4" s="1"/>
  <c r="AA45" i="4"/>
  <c r="AB45" i="4" s="1"/>
  <c r="AA56" i="4"/>
  <c r="AB56" i="4" s="1"/>
  <c r="AA48" i="4"/>
  <c r="AB48" i="4" s="1"/>
  <c r="AA68" i="4"/>
  <c r="AB68" i="4" s="1"/>
  <c r="AA51" i="4"/>
  <c r="AB51" i="4" s="1"/>
  <c r="AA35" i="4"/>
  <c r="AB35" i="4" s="1"/>
  <c r="AA27" i="4"/>
  <c r="AB27" i="4" s="1"/>
  <c r="AB60" i="4"/>
  <c r="AA72" i="4"/>
  <c r="AB72" i="4" s="1"/>
  <c r="AB64" i="4"/>
  <c r="AB40" i="4"/>
  <c r="AB42" i="4"/>
  <c r="AB66" i="4"/>
  <c r="AB32" i="4"/>
  <c r="AB55" i="4"/>
  <c r="AB44" i="4"/>
  <c r="AB52" i="4"/>
  <c r="AB74" i="4"/>
  <c r="AB28" i="4"/>
  <c r="AB75" i="4"/>
  <c r="AB43" i="4"/>
  <c r="AB63" i="4"/>
  <c r="AB31" i="4"/>
  <c r="AB69" i="4"/>
  <c r="AB53" i="4"/>
  <c r="X3" i="4" l="1"/>
  <c r="X5" i="4"/>
  <c r="X6" i="4"/>
  <c r="X9" i="4"/>
  <c r="X10" i="4"/>
  <c r="X11" i="4"/>
  <c r="X13" i="4"/>
  <c r="X2" i="4"/>
  <c r="AA3" i="4"/>
  <c r="AA9" i="4"/>
  <c r="AA10" i="4"/>
  <c r="AA11" i="4"/>
  <c r="AA12" i="4"/>
  <c r="AA13" i="4"/>
  <c r="AA2" i="4"/>
  <c r="W7" i="4"/>
  <c r="W9" i="4"/>
  <c r="Z4" i="4"/>
  <c r="Z6" i="4"/>
  <c r="Z10" i="4"/>
  <c r="Z11" i="4"/>
  <c r="Z2" i="4"/>
  <c r="W18" i="4"/>
  <c r="Z3" i="4"/>
  <c r="Z5" i="4"/>
  <c r="T8" i="4"/>
  <c r="W26" i="4"/>
  <c r="E3" i="4"/>
  <c r="F3" i="4"/>
  <c r="G3" i="4"/>
  <c r="E4" i="4"/>
  <c r="F4" i="4"/>
  <c r="G4" i="4"/>
  <c r="E5" i="4"/>
  <c r="F5" i="4"/>
  <c r="G5" i="4"/>
  <c r="E6" i="4"/>
  <c r="F6" i="4"/>
  <c r="G6" i="4"/>
  <c r="E7" i="4"/>
  <c r="F7" i="4"/>
  <c r="G7" i="4"/>
  <c r="E8" i="4"/>
  <c r="F8" i="4"/>
  <c r="G8" i="4"/>
  <c r="E9" i="4"/>
  <c r="F9" i="4"/>
  <c r="G9" i="4"/>
  <c r="E10" i="4"/>
  <c r="F10" i="4"/>
  <c r="G10" i="4"/>
  <c r="E11" i="4"/>
  <c r="F11" i="4"/>
  <c r="G11" i="4"/>
  <c r="E12" i="4"/>
  <c r="F12" i="4"/>
  <c r="G12" i="4"/>
  <c r="E13" i="4"/>
  <c r="F13" i="4"/>
  <c r="G13" i="4"/>
  <c r="E14" i="4"/>
  <c r="F14" i="4"/>
  <c r="G14" i="4"/>
  <c r="E15" i="4"/>
  <c r="F15" i="4"/>
  <c r="G15" i="4"/>
  <c r="E16" i="4"/>
  <c r="F16" i="4"/>
  <c r="G16" i="4"/>
  <c r="E17" i="4"/>
  <c r="F17" i="4"/>
  <c r="G17" i="4"/>
  <c r="E18" i="4"/>
  <c r="F18" i="4"/>
  <c r="G18" i="4"/>
  <c r="E19" i="4"/>
  <c r="F19" i="4"/>
  <c r="G19" i="4"/>
  <c r="E20" i="4"/>
  <c r="F20" i="4"/>
  <c r="G20" i="4"/>
  <c r="E21" i="4"/>
  <c r="F21" i="4"/>
  <c r="G21" i="4"/>
  <c r="E22" i="4"/>
  <c r="F22" i="4"/>
  <c r="G22" i="4"/>
  <c r="E23" i="4"/>
  <c r="F23" i="4"/>
  <c r="G23" i="4"/>
  <c r="E24" i="4"/>
  <c r="F24" i="4"/>
  <c r="G24" i="4"/>
  <c r="E25" i="4"/>
  <c r="F25" i="4"/>
  <c r="G25" i="4"/>
  <c r="E26" i="4"/>
  <c r="F26" i="4"/>
  <c r="G26" i="4"/>
  <c r="E2" i="4"/>
  <c r="G2" i="4"/>
  <c r="F2" i="4"/>
  <c r="AA26" i="4"/>
  <c r="Z26" i="4"/>
  <c r="Y26" i="4"/>
  <c r="X26" i="4"/>
  <c r="V26" i="4"/>
  <c r="U26" i="4"/>
  <c r="T26" i="4"/>
  <c r="S26" i="4"/>
  <c r="R26" i="4"/>
  <c r="Q26" i="4"/>
  <c r="P26" i="4"/>
  <c r="N26" i="4"/>
  <c r="O26" i="4" s="1"/>
  <c r="M26" i="4"/>
  <c r="L26" i="4"/>
  <c r="J26" i="4"/>
  <c r="I26" i="4"/>
  <c r="H26" i="4"/>
  <c r="D26" i="4"/>
  <c r="C26" i="4"/>
  <c r="B26" i="4"/>
  <c r="A26" i="4"/>
  <c r="AA25" i="4"/>
  <c r="Z25" i="4"/>
  <c r="Y25" i="4"/>
  <c r="X25" i="4"/>
  <c r="W25" i="4"/>
  <c r="V25" i="4"/>
  <c r="U25" i="4"/>
  <c r="T25" i="4"/>
  <c r="S25" i="4"/>
  <c r="R25" i="4"/>
  <c r="Q25" i="4"/>
  <c r="P25" i="4"/>
  <c r="N25" i="4"/>
  <c r="O25" i="4" s="1"/>
  <c r="M25" i="4"/>
  <c r="L25" i="4"/>
  <c r="J25" i="4"/>
  <c r="I25" i="4"/>
  <c r="H25" i="4"/>
  <c r="D25" i="4"/>
  <c r="C25" i="4"/>
  <c r="B25" i="4"/>
  <c r="A25" i="4"/>
  <c r="AA24" i="4"/>
  <c r="Z24" i="4"/>
  <c r="Y24" i="4"/>
  <c r="X24" i="4"/>
  <c r="W24" i="4"/>
  <c r="V24" i="4"/>
  <c r="U24" i="4"/>
  <c r="T24" i="4"/>
  <c r="S24" i="4"/>
  <c r="R24" i="4"/>
  <c r="Q24" i="4"/>
  <c r="P24" i="4"/>
  <c r="N24" i="4"/>
  <c r="O24" i="4" s="1"/>
  <c r="M24" i="4"/>
  <c r="L24" i="4"/>
  <c r="J24" i="4"/>
  <c r="I24" i="4"/>
  <c r="H24" i="4"/>
  <c r="D24" i="4"/>
  <c r="C24" i="4"/>
  <c r="B24" i="4"/>
  <c r="A24" i="4"/>
  <c r="AA23" i="4"/>
  <c r="Z23" i="4"/>
  <c r="Y23" i="4"/>
  <c r="X23" i="4"/>
  <c r="W23" i="4"/>
  <c r="V23" i="4"/>
  <c r="U23" i="4"/>
  <c r="T23" i="4"/>
  <c r="S23" i="4"/>
  <c r="R23" i="4"/>
  <c r="Q23" i="4"/>
  <c r="P23" i="4"/>
  <c r="N23" i="4"/>
  <c r="O23" i="4" s="1"/>
  <c r="M23" i="4"/>
  <c r="L23" i="4"/>
  <c r="J23" i="4"/>
  <c r="I23" i="4"/>
  <c r="H23" i="4"/>
  <c r="D23" i="4"/>
  <c r="C23" i="4"/>
  <c r="B23" i="4"/>
  <c r="A23" i="4"/>
  <c r="AA22" i="4"/>
  <c r="Z22" i="4"/>
  <c r="Y22" i="4"/>
  <c r="X22" i="4"/>
  <c r="W22" i="4"/>
  <c r="V22" i="4"/>
  <c r="U22" i="4"/>
  <c r="T22" i="4"/>
  <c r="S22" i="4"/>
  <c r="R22" i="4"/>
  <c r="Q22" i="4"/>
  <c r="P22" i="4"/>
  <c r="N22" i="4"/>
  <c r="O22" i="4" s="1"/>
  <c r="M22" i="4"/>
  <c r="L22" i="4"/>
  <c r="J22" i="4"/>
  <c r="I22" i="4"/>
  <c r="H22" i="4"/>
  <c r="D22" i="4"/>
  <c r="C22" i="4"/>
  <c r="B22" i="4"/>
  <c r="A22" i="4"/>
  <c r="AA21" i="4"/>
  <c r="Z21" i="4"/>
  <c r="Y21" i="4"/>
  <c r="X21" i="4"/>
  <c r="W21" i="4"/>
  <c r="V21" i="4"/>
  <c r="U21" i="4"/>
  <c r="T21" i="4"/>
  <c r="S21" i="4"/>
  <c r="R21" i="4"/>
  <c r="Q21" i="4"/>
  <c r="P21" i="4"/>
  <c r="N21" i="4"/>
  <c r="O21" i="4" s="1"/>
  <c r="M21" i="4"/>
  <c r="L21" i="4"/>
  <c r="J21" i="4"/>
  <c r="I21" i="4"/>
  <c r="H21" i="4"/>
  <c r="D21" i="4"/>
  <c r="C21" i="4"/>
  <c r="B21" i="4"/>
  <c r="A21" i="4"/>
  <c r="AA20" i="4"/>
  <c r="Z20" i="4"/>
  <c r="Y20" i="4"/>
  <c r="X20" i="4"/>
  <c r="W20" i="4"/>
  <c r="V20" i="4"/>
  <c r="U20" i="4"/>
  <c r="T20" i="4"/>
  <c r="S20" i="4"/>
  <c r="R20" i="4"/>
  <c r="Q20" i="4"/>
  <c r="P20" i="4"/>
  <c r="N20" i="4"/>
  <c r="O20" i="4" s="1"/>
  <c r="M20" i="4"/>
  <c r="L20" i="4"/>
  <c r="J20" i="4"/>
  <c r="I20" i="4"/>
  <c r="H20" i="4"/>
  <c r="D20" i="4"/>
  <c r="C20" i="4"/>
  <c r="B20" i="4"/>
  <c r="A20" i="4"/>
  <c r="AA19" i="4"/>
  <c r="Z19" i="4"/>
  <c r="Y19" i="4"/>
  <c r="X19" i="4"/>
  <c r="W19" i="4"/>
  <c r="V19" i="4"/>
  <c r="U19" i="4"/>
  <c r="T19" i="4"/>
  <c r="S19" i="4"/>
  <c r="R19" i="4"/>
  <c r="Q19" i="4"/>
  <c r="P19" i="4"/>
  <c r="N19" i="4"/>
  <c r="O19" i="4" s="1"/>
  <c r="M19" i="4"/>
  <c r="L19" i="4"/>
  <c r="J19" i="4"/>
  <c r="I19" i="4"/>
  <c r="H19" i="4"/>
  <c r="D19" i="4"/>
  <c r="C19" i="4"/>
  <c r="B19" i="4"/>
  <c r="A19" i="4"/>
  <c r="AA18" i="4"/>
  <c r="Z18" i="4"/>
  <c r="Y18" i="4"/>
  <c r="X18" i="4"/>
  <c r="V18" i="4"/>
  <c r="U18" i="4"/>
  <c r="T18" i="4"/>
  <c r="S18" i="4"/>
  <c r="R18" i="4"/>
  <c r="Q18" i="4"/>
  <c r="P18" i="4"/>
  <c r="N18" i="4"/>
  <c r="O18" i="4" s="1"/>
  <c r="M18" i="4"/>
  <c r="L18" i="4"/>
  <c r="J18" i="4"/>
  <c r="I18" i="4"/>
  <c r="H18" i="4"/>
  <c r="D18" i="4"/>
  <c r="C18" i="4"/>
  <c r="B18" i="4"/>
  <c r="A18" i="4"/>
  <c r="AA17" i="4"/>
  <c r="Z17" i="4"/>
  <c r="Y17" i="4"/>
  <c r="X17" i="4"/>
  <c r="W17" i="4"/>
  <c r="V17" i="4"/>
  <c r="U17" i="4"/>
  <c r="T17" i="4"/>
  <c r="S17" i="4"/>
  <c r="R17" i="4"/>
  <c r="Q17" i="4"/>
  <c r="P17" i="4"/>
  <c r="N17" i="4"/>
  <c r="O17" i="4" s="1"/>
  <c r="M17" i="4"/>
  <c r="L17" i="4"/>
  <c r="J17" i="4"/>
  <c r="I17" i="4"/>
  <c r="H17" i="4"/>
  <c r="D17" i="4"/>
  <c r="C17" i="4"/>
  <c r="B17" i="4"/>
  <c r="A17" i="4"/>
  <c r="AA16" i="4"/>
  <c r="Z16" i="4"/>
  <c r="Y16" i="4"/>
  <c r="X16" i="4"/>
  <c r="W16" i="4"/>
  <c r="V16" i="4"/>
  <c r="U16" i="4"/>
  <c r="T16" i="4"/>
  <c r="S16" i="4"/>
  <c r="R16" i="4"/>
  <c r="Q16" i="4"/>
  <c r="P16" i="4"/>
  <c r="N16" i="4"/>
  <c r="O16" i="4" s="1"/>
  <c r="M16" i="4"/>
  <c r="L16" i="4"/>
  <c r="J16" i="4"/>
  <c r="I16" i="4"/>
  <c r="H16" i="4"/>
  <c r="D16" i="4"/>
  <c r="C16" i="4"/>
  <c r="B16" i="4"/>
  <c r="A16" i="4"/>
  <c r="AA15" i="4"/>
  <c r="Z15" i="4"/>
  <c r="Y15" i="4"/>
  <c r="X15" i="4"/>
  <c r="W15" i="4"/>
  <c r="V15" i="4"/>
  <c r="U15" i="4"/>
  <c r="T15" i="4"/>
  <c r="S15" i="4"/>
  <c r="R15" i="4"/>
  <c r="Q15" i="4"/>
  <c r="P15" i="4"/>
  <c r="N15" i="4"/>
  <c r="O15" i="4" s="1"/>
  <c r="M15" i="4"/>
  <c r="L15" i="4"/>
  <c r="J15" i="4"/>
  <c r="I15" i="4"/>
  <c r="H15" i="4"/>
  <c r="D15" i="4"/>
  <c r="C15" i="4"/>
  <c r="B15" i="4"/>
  <c r="A15" i="4"/>
  <c r="AA14" i="4"/>
  <c r="Z14" i="4"/>
  <c r="Y14" i="4"/>
  <c r="X14" i="4"/>
  <c r="W14" i="4"/>
  <c r="V14" i="4"/>
  <c r="U14" i="4"/>
  <c r="T14" i="4"/>
  <c r="S14" i="4"/>
  <c r="R14" i="4"/>
  <c r="Q14" i="4"/>
  <c r="P14" i="4"/>
  <c r="N14" i="4"/>
  <c r="O14" i="4" s="1"/>
  <c r="M14" i="4"/>
  <c r="L14" i="4"/>
  <c r="J14" i="4"/>
  <c r="I14" i="4"/>
  <c r="H14" i="4"/>
  <c r="D14" i="4"/>
  <c r="C14" i="4"/>
  <c r="B14" i="4"/>
  <c r="A14" i="4"/>
  <c r="Z13" i="4"/>
  <c r="Y13" i="4"/>
  <c r="V13" i="4"/>
  <c r="U13" i="4"/>
  <c r="T13" i="4"/>
  <c r="S13" i="4"/>
  <c r="R13" i="4"/>
  <c r="Q13" i="4"/>
  <c r="P13" i="4"/>
  <c r="N13" i="4"/>
  <c r="O13" i="4" s="1"/>
  <c r="M13" i="4"/>
  <c r="L13" i="4"/>
  <c r="J13" i="4"/>
  <c r="I13" i="4"/>
  <c r="H13" i="4"/>
  <c r="D13" i="4"/>
  <c r="C13" i="4"/>
  <c r="B13" i="4"/>
  <c r="A13" i="4"/>
  <c r="Y12" i="4"/>
  <c r="X12" i="4"/>
  <c r="W12" i="4"/>
  <c r="V12" i="4"/>
  <c r="U12" i="4"/>
  <c r="T12" i="4"/>
  <c r="S12" i="4"/>
  <c r="R12" i="4"/>
  <c r="Q12" i="4"/>
  <c r="P12" i="4"/>
  <c r="N12" i="4"/>
  <c r="O12" i="4" s="1"/>
  <c r="M12" i="4"/>
  <c r="L12" i="4"/>
  <c r="J12" i="4"/>
  <c r="I12" i="4"/>
  <c r="H12" i="4"/>
  <c r="D12" i="4"/>
  <c r="C12" i="4"/>
  <c r="B12" i="4"/>
  <c r="A12" i="4"/>
  <c r="Y11" i="4"/>
  <c r="V11" i="4"/>
  <c r="U11" i="4"/>
  <c r="T11" i="4"/>
  <c r="S11" i="4"/>
  <c r="R11" i="4"/>
  <c r="Q11" i="4"/>
  <c r="P11" i="4"/>
  <c r="N11" i="4"/>
  <c r="O11" i="4" s="1"/>
  <c r="M11" i="4"/>
  <c r="L11" i="4"/>
  <c r="J11" i="4"/>
  <c r="I11" i="4"/>
  <c r="H11" i="4"/>
  <c r="D11" i="4"/>
  <c r="C11" i="4"/>
  <c r="B11" i="4"/>
  <c r="A11" i="4"/>
  <c r="Y10" i="4"/>
  <c r="V10" i="4"/>
  <c r="U10" i="4"/>
  <c r="T10" i="4"/>
  <c r="S10" i="4"/>
  <c r="R10" i="4"/>
  <c r="Q10" i="4"/>
  <c r="P10" i="4"/>
  <c r="N10" i="4"/>
  <c r="O10" i="4" s="1"/>
  <c r="M10" i="4"/>
  <c r="L10" i="4"/>
  <c r="J10" i="4"/>
  <c r="I10" i="4"/>
  <c r="H10" i="4"/>
  <c r="D10" i="4"/>
  <c r="C10" i="4"/>
  <c r="B10" i="4"/>
  <c r="A10" i="4"/>
  <c r="Z9" i="4"/>
  <c r="Y9" i="4"/>
  <c r="V9" i="4"/>
  <c r="U9" i="4"/>
  <c r="T9" i="4"/>
  <c r="S9" i="4"/>
  <c r="R9" i="4"/>
  <c r="Q9" i="4"/>
  <c r="P9" i="4"/>
  <c r="N9" i="4"/>
  <c r="O9" i="4" s="1"/>
  <c r="M9" i="4"/>
  <c r="L9" i="4"/>
  <c r="J9" i="4"/>
  <c r="I9" i="4"/>
  <c r="H9" i="4"/>
  <c r="D9" i="4"/>
  <c r="C9" i="4"/>
  <c r="B9" i="4"/>
  <c r="A9" i="4"/>
  <c r="V8" i="4"/>
  <c r="U8" i="4"/>
  <c r="R8" i="4"/>
  <c r="Q8" i="4"/>
  <c r="P8" i="4"/>
  <c r="N8" i="4"/>
  <c r="O8" i="4" s="1"/>
  <c r="M8" i="4"/>
  <c r="L8" i="4"/>
  <c r="I8" i="4"/>
  <c r="H8" i="4"/>
  <c r="D8" i="4"/>
  <c r="C8" i="4"/>
  <c r="B8" i="4"/>
  <c r="A8" i="4"/>
  <c r="AA7" i="4"/>
  <c r="Z7" i="4"/>
  <c r="Y7" i="4"/>
  <c r="X7" i="4"/>
  <c r="V7" i="4"/>
  <c r="U7" i="4"/>
  <c r="T7" i="4"/>
  <c r="S7" i="4"/>
  <c r="R7" i="4"/>
  <c r="Q7" i="4"/>
  <c r="P7" i="4"/>
  <c r="N7" i="4"/>
  <c r="O7" i="4" s="1"/>
  <c r="M7" i="4"/>
  <c r="L7" i="4"/>
  <c r="J7" i="4"/>
  <c r="I7" i="4"/>
  <c r="H7" i="4"/>
  <c r="D7" i="4"/>
  <c r="C7" i="4"/>
  <c r="B7" i="4"/>
  <c r="A7" i="4"/>
  <c r="AA6" i="4"/>
  <c r="Y6" i="4"/>
  <c r="V6" i="4"/>
  <c r="U6" i="4"/>
  <c r="T6" i="4"/>
  <c r="S6" i="4"/>
  <c r="R6" i="4"/>
  <c r="Q6" i="4"/>
  <c r="P6" i="4"/>
  <c r="N6" i="4"/>
  <c r="O6" i="4" s="1"/>
  <c r="M6" i="4"/>
  <c r="L6" i="4"/>
  <c r="J6" i="4"/>
  <c r="I6" i="4"/>
  <c r="H6" i="4"/>
  <c r="D6" i="4"/>
  <c r="C6" i="4"/>
  <c r="B6" i="4"/>
  <c r="A6" i="4"/>
  <c r="AA5" i="4"/>
  <c r="Y5" i="4"/>
  <c r="V5" i="4"/>
  <c r="U5" i="4"/>
  <c r="T5" i="4"/>
  <c r="S5" i="4"/>
  <c r="R5" i="4"/>
  <c r="Q5" i="4"/>
  <c r="P5" i="4"/>
  <c r="N5" i="4"/>
  <c r="O5" i="4" s="1"/>
  <c r="M5" i="4"/>
  <c r="L5" i="4"/>
  <c r="J5" i="4"/>
  <c r="I5" i="4"/>
  <c r="H5" i="4"/>
  <c r="D5" i="4"/>
  <c r="C5" i="4"/>
  <c r="B5" i="4"/>
  <c r="A5" i="4"/>
  <c r="AA4" i="4"/>
  <c r="Y4" i="4"/>
  <c r="X4" i="4"/>
  <c r="W4" i="4"/>
  <c r="V4" i="4"/>
  <c r="U4" i="4"/>
  <c r="T4" i="4"/>
  <c r="S4" i="4"/>
  <c r="R4" i="4"/>
  <c r="Q4" i="4"/>
  <c r="P4" i="4"/>
  <c r="N4" i="4"/>
  <c r="O4" i="4" s="1"/>
  <c r="M4" i="4"/>
  <c r="L4" i="4"/>
  <c r="J4" i="4"/>
  <c r="I4" i="4"/>
  <c r="H4" i="4"/>
  <c r="D4" i="4"/>
  <c r="C4" i="4"/>
  <c r="B4" i="4"/>
  <c r="A4" i="4"/>
  <c r="Y3" i="4"/>
  <c r="V3" i="4"/>
  <c r="U3" i="4"/>
  <c r="T3" i="4"/>
  <c r="S3" i="4"/>
  <c r="R3" i="4"/>
  <c r="Q3" i="4"/>
  <c r="P3" i="4"/>
  <c r="N3" i="4"/>
  <c r="O3" i="4" s="1"/>
  <c r="M3" i="4"/>
  <c r="L3" i="4"/>
  <c r="J3" i="4"/>
  <c r="I3" i="4"/>
  <c r="H3" i="4"/>
  <c r="D3" i="4"/>
  <c r="C3" i="4"/>
  <c r="B3" i="4"/>
  <c r="A3" i="4"/>
  <c r="A2" i="4"/>
  <c r="Y2" i="4"/>
  <c r="V2" i="4"/>
  <c r="U2" i="4"/>
  <c r="T2" i="4"/>
  <c r="S2" i="4"/>
  <c r="R2" i="4"/>
  <c r="Q2" i="4"/>
  <c r="P2" i="4"/>
  <c r="N2" i="4"/>
  <c r="O2" i="4" s="1"/>
  <c r="M2" i="4"/>
  <c r="L2" i="4"/>
  <c r="J2" i="4"/>
  <c r="I2" i="4"/>
  <c r="H2" i="4"/>
  <c r="D2" i="4"/>
  <c r="C2" i="4"/>
  <c r="B2" i="4"/>
  <c r="AB2" i="4" l="1"/>
  <c r="AB18" i="4"/>
  <c r="AB16" i="4"/>
  <c r="AB23" i="4"/>
  <c r="AB10" i="4"/>
  <c r="AB15" i="4"/>
  <c r="AB22" i="4"/>
  <c r="AB9" i="4"/>
  <c r="AB14" i="4"/>
  <c r="AB21" i="4"/>
  <c r="AB5" i="4"/>
  <c r="AB20" i="4"/>
  <c r="AB3" i="4"/>
  <c r="AB7" i="4"/>
  <c r="AB19" i="4"/>
  <c r="AB26" i="4"/>
  <c r="AB13" i="4"/>
  <c r="AB4" i="4"/>
  <c r="AB6" i="4"/>
  <c r="AB25" i="4"/>
  <c r="AB12" i="4"/>
  <c r="AB17" i="4"/>
  <c r="AB24" i="4"/>
  <c r="AB11" i="4"/>
  <c r="Z12" i="4"/>
  <c r="W11" i="4"/>
  <c r="W10" i="4"/>
  <c r="W6" i="4"/>
  <c r="W13" i="4"/>
  <c r="W5" i="4"/>
  <c r="W3" i="4"/>
  <c r="W2" i="4"/>
  <c r="AA8" i="4"/>
  <c r="Z8" i="4"/>
  <c r="Y8" i="4"/>
  <c r="X8" i="4"/>
  <c r="W8" i="4"/>
  <c r="S8" i="4"/>
  <c r="J8" i="4"/>
  <c r="AB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1" authorId="0" shapeId="0" xr:uid="{790EF03A-7E41-45D5-B1E0-588C82DBD61B}">
      <text>
        <r>
          <rPr>
            <b/>
            <sz val="8"/>
            <color indexed="81"/>
            <rFont val="Tahoma"/>
            <family val="2"/>
          </rPr>
          <t>Usuario:</t>
        </r>
        <r>
          <rPr>
            <sz val="8"/>
            <color indexed="81"/>
            <rFont val="Tahoma"/>
            <family val="2"/>
          </rPr>
          <t xml:space="preserve">
CLIK en el Tigre para ver el documento Oficial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1" authorId="0" shapeId="0" xr:uid="{00000000-0006-0000-0400-000001000000}">
      <text>
        <r>
          <rPr>
            <b/>
            <sz val="8"/>
            <color indexed="81"/>
            <rFont val="Tahoma"/>
            <family val="2"/>
          </rPr>
          <t>Usuario:</t>
        </r>
        <r>
          <rPr>
            <sz val="8"/>
            <color indexed="81"/>
            <rFont val="Tahoma"/>
            <family val="2"/>
          </rPr>
          <t xml:space="preserve">
CLIK en el Tigre para ver el documento Oficial
</t>
        </r>
      </text>
    </comment>
  </commentList>
</comments>
</file>

<file path=xl/sharedStrings.xml><?xml version="1.0" encoding="utf-8"?>
<sst xmlns="http://schemas.openxmlformats.org/spreadsheetml/2006/main" count="422" uniqueCount="246">
  <si>
    <t>ANÁLISIS DE CARTERA</t>
  </si>
  <si>
    <t>FACTURA</t>
  </si>
  <si>
    <t xml:space="preserve">VALOR </t>
  </si>
  <si>
    <t>OBSERVACION</t>
  </si>
  <si>
    <t>NOTAS CREDITO</t>
  </si>
  <si>
    <t>EN ESTUDIO</t>
  </si>
  <si>
    <t>VALOR</t>
  </si>
  <si>
    <t>RETEFUENTE</t>
  </si>
  <si>
    <t>CONS</t>
  </si>
  <si>
    <t>RETEICA</t>
  </si>
  <si>
    <t>N° ORDEN DE PAGO</t>
  </si>
  <si>
    <t>PAGOS</t>
  </si>
  <si>
    <t xml:space="preserve">FECHA DE PAGO </t>
  </si>
  <si>
    <t>FECHA DE RADICACION</t>
  </si>
  <si>
    <t>Estados</t>
  </si>
  <si>
    <t>VALOR ASEGURADORA</t>
  </si>
  <si>
    <t>ACTIVA</t>
  </si>
  <si>
    <t>VALOR  IPS</t>
  </si>
  <si>
    <t>FACTURADO</t>
  </si>
  <si>
    <t>FECHA EGRESO</t>
  </si>
  <si>
    <t>LESIONADO</t>
  </si>
  <si>
    <t>Amparo</t>
  </si>
  <si>
    <t>FACTURA PREFIJO</t>
  </si>
  <si>
    <t xml:space="preserve">Protocolo estados de cartera </t>
  </si>
  <si>
    <t>consec</t>
  </si>
  <si>
    <t>Demas Aseguradoras</t>
  </si>
  <si>
    <t>Comentario</t>
  </si>
  <si>
    <t>Facturas sin glosa cuyo tramite fue transferencia del valor</t>
  </si>
  <si>
    <t>Facturas objetadas por presentar inconsistencias en los documentos soporte de cuenta o reclamación, es necesario anexar el soporte o justificación requerida según la observación emitida</t>
  </si>
  <si>
    <t>Facturas cuyos procedimientos están pendientes por soportar, es necesario anexar el soporte o justificación requerida según la observación emitida o en su defecto aceptación de la glosa</t>
  </si>
  <si>
    <t>Objeción Causal Pertinencia Medica.</t>
  </si>
  <si>
    <t>Procedimientos que según la auditoria Medica no se justifica su cobro, Anexar la justificación de acuerdo a las observaciones dadas o en su defecto nota crédito de aceptación por parte de  la IPS</t>
  </si>
  <si>
    <t>Facturas cuyo valor superan la tarifa establecida en el decr 2423 para el año de atención, Anexar la justificación de acuerdo a las observaciones dadas o en su defecto nota cerdito de aceptación por parte de  la IPS</t>
  </si>
  <si>
    <t>Objeción Causal Tope Máximo</t>
  </si>
  <si>
    <t xml:space="preserve">Facturas que superan el tope establecido </t>
  </si>
  <si>
    <t>Objeción Causal No cubierto por SOAT</t>
  </si>
  <si>
    <t>Facturas que no cumplen con lo establecido en la normatividad</t>
  </si>
  <si>
    <t xml:space="preserve">Factura no encontrada en las bases de datos, por lo cual es necesario aportar numero de documento y nombre de la victima con la copia del radicado ante suramericana  </t>
  </si>
  <si>
    <t>Factura en proceso de auditoria y tramite</t>
  </si>
  <si>
    <t>Póliza que presenta inconsistencias una vez realizado el proceso de verificación</t>
  </si>
  <si>
    <t xml:space="preserve">Objeción causal prescripción </t>
  </si>
  <si>
    <t>Factura que supera mas de 2 años desde el momento de la ATENCION del paciente ò supera mas de 5 años desde la fecha OCURRIDO  el  evento o siniestro</t>
  </si>
  <si>
    <t>factura Pendiente por Liquidar</t>
  </si>
  <si>
    <t xml:space="preserve">Error en el Proceso </t>
  </si>
  <si>
    <t>14.3</t>
  </si>
  <si>
    <t>Factura a la cual se ratificó la glosa y su trámite es proceso de conciliación</t>
  </si>
  <si>
    <t>14.4</t>
  </si>
  <si>
    <t>14.5</t>
  </si>
  <si>
    <t>14.16</t>
  </si>
  <si>
    <t>ya se concilio ver reporte del acta</t>
  </si>
  <si>
    <t>Objeción Causal Material de Ostesintesis</t>
  </si>
  <si>
    <t>facturas con material MAOS</t>
  </si>
  <si>
    <t>Estado activa</t>
  </si>
  <si>
    <t>Total general</t>
  </si>
  <si>
    <t>.</t>
  </si>
  <si>
    <t>Nombre de la victima</t>
  </si>
  <si>
    <t>Documento</t>
  </si>
  <si>
    <t>tipo documento</t>
  </si>
  <si>
    <t>placa</t>
  </si>
  <si>
    <t>fecha de accidente</t>
  </si>
  <si>
    <t>numero de poliza</t>
  </si>
  <si>
    <t>tipo de solicitud</t>
  </si>
  <si>
    <t>Entidad</t>
  </si>
  <si>
    <t>Nit</t>
  </si>
  <si>
    <t>Factura</t>
  </si>
  <si>
    <t>Saldo Solidaria</t>
  </si>
  <si>
    <t>OBJECIONES RATIFICADAS</t>
  </si>
  <si>
    <t>OBJECIONES TOTALES</t>
  </si>
  <si>
    <t xml:space="preserve"> OBJECIÓN SUBSANABLE</t>
  </si>
  <si>
    <t>SIN INFORMACION EN EL SISTEMA</t>
  </si>
  <si>
    <t>ASEGURADORA SOLIDARIA DE COLOMBIA SEGUROS  860.524.654</t>
  </si>
  <si>
    <t xml:space="preserve"> OBJECIÓN PARCIAL</t>
  </si>
  <si>
    <t>NOTA CREDITO</t>
  </si>
  <si>
    <t>Cartera por estados y saldos pendientes</t>
  </si>
  <si>
    <t>Estados de cartera</t>
  </si>
  <si>
    <t>Cartera por fecha de egreso y saldos pendientes</t>
  </si>
  <si>
    <t>Objeción Causal devolución documentos</t>
  </si>
  <si>
    <t>Cant. Reclamos</t>
  </si>
  <si>
    <t>Reclamación Tramitada en su totalidad</t>
  </si>
  <si>
    <t>Reclamación sin informacion en el sistema</t>
  </si>
  <si>
    <t xml:space="preserve">Reclamación en proceso de validación </t>
  </si>
  <si>
    <t>Reclamación  con glosa u objeción Ratificada MAOS</t>
  </si>
  <si>
    <t>Reclamación  Objeto de Conciliación</t>
  </si>
  <si>
    <t xml:space="preserve">Estado Cartera </t>
  </si>
  <si>
    <t xml:space="preserve"> Cant. Reclamos</t>
  </si>
  <si>
    <t xml:space="preserve"> Saldo Solidaria</t>
  </si>
  <si>
    <t xml:space="preserve">NOMBRE DE LA VICTIMA </t>
  </si>
  <si>
    <t>TIPO Y N° DOC</t>
  </si>
  <si>
    <t xml:space="preserve">N° POLIZA DE LA VICTIMA </t>
  </si>
  <si>
    <t>N° SINIESTRO</t>
  </si>
  <si>
    <t>N° POLIZA DE LA VICTIMA</t>
  </si>
  <si>
    <t>Tope Máximo</t>
  </si>
  <si>
    <t>Tope alcanzado</t>
  </si>
  <si>
    <t>estado</t>
  </si>
  <si>
    <t>Fuera de Vigencia</t>
  </si>
  <si>
    <t>Factura  Tramitada sin Glosa</t>
  </si>
  <si>
    <t>Glosa Automatica por (8.16) Usuario o servicio corresponde a otro plan o responsable</t>
  </si>
  <si>
    <t>Primera y unica glosa</t>
  </si>
  <si>
    <t>Objeción Causal Documentos (Devolución)</t>
  </si>
  <si>
    <t>fuera de la vigencia de la póliza</t>
  </si>
  <si>
    <t>Factura Tramitada con glosa (Soportes)</t>
  </si>
  <si>
    <t>Póliza Falsa, lavada, Hurtada</t>
  </si>
  <si>
    <t>No cubierto SOAT</t>
  </si>
  <si>
    <t>Factura Tramitada con glosa (tarifas)</t>
  </si>
  <si>
    <t>Póliza prestada</t>
  </si>
  <si>
    <t>Concurrencia</t>
  </si>
  <si>
    <t>Poliza Soat Otra Compania</t>
  </si>
  <si>
    <t xml:space="preserve">Factura no registra en el sistema </t>
  </si>
  <si>
    <t xml:space="preserve">Factura en proceso de validación </t>
  </si>
  <si>
    <t>Columnas (N…R): Factura tramitada en su totalidad (1)</t>
  </si>
  <si>
    <t xml:space="preserve">Objeción causal póliza no sura, hurtada, fuera de vigencia </t>
  </si>
  <si>
    <t>Columna (s) glosas: 3 ; 4 ; 5</t>
  </si>
  <si>
    <t>ops</t>
  </si>
  <si>
    <t>12.3ss</t>
  </si>
  <si>
    <t>Columna (X) Glosa ratificada: 14.</t>
  </si>
  <si>
    <t>anulado</t>
  </si>
  <si>
    <t>Columna (z) Objeciones : 2;6;7;11;12</t>
  </si>
  <si>
    <t>Glosa ratificada</t>
  </si>
  <si>
    <t>Factura con glosa u objeción Ratificada</t>
  </si>
  <si>
    <t>rs</t>
  </si>
  <si>
    <t>14.3s</t>
  </si>
  <si>
    <t>Columna (AA) No registra en el sistema: 8</t>
  </si>
  <si>
    <t>rp</t>
  </si>
  <si>
    <t>14.4q</t>
  </si>
  <si>
    <t>Colimna en estudio (AB) En estudio: 10</t>
  </si>
  <si>
    <t>rt</t>
  </si>
  <si>
    <t>14.5w</t>
  </si>
  <si>
    <t>rm</t>
  </si>
  <si>
    <t>14.16z</t>
  </si>
  <si>
    <t>Codigo Proc</t>
  </si>
  <si>
    <t>Factura Objeto de Conciliación</t>
  </si>
  <si>
    <t>Objeción Causal Prescripción</t>
  </si>
  <si>
    <t>Codigo de Auditoria</t>
  </si>
  <si>
    <t>Motivos de auditoria</t>
  </si>
  <si>
    <t>Codigos cartera</t>
  </si>
  <si>
    <t>Glosa tarifas</t>
  </si>
  <si>
    <t>5 - 14.5</t>
  </si>
  <si>
    <t>Glosa de soportes</t>
  </si>
  <si>
    <t>3 - 14.3</t>
  </si>
  <si>
    <t>Glosas de pertinencia o facturacion</t>
  </si>
  <si>
    <t>4 - 14.4</t>
  </si>
  <si>
    <t>Glosas por devolucion</t>
  </si>
  <si>
    <t>2;7;11</t>
  </si>
  <si>
    <t>Codigos o estados cartera</t>
  </si>
  <si>
    <t>Ubicación de los valores</t>
  </si>
  <si>
    <t>Caracteristicas</t>
  </si>
  <si>
    <t>Factura tramitada en su totalidad (pertenecen a las columnas N,P,O,Q,R &amp; Y)</t>
  </si>
  <si>
    <t>No pueden tener valores de saldo o glosas</t>
  </si>
  <si>
    <t>Se ubica en la columna (z) de objeciones</t>
  </si>
  <si>
    <t>Facturas con objeciones totales o devoluciones</t>
  </si>
  <si>
    <t>Se ubica en la columna (s) Glosas</t>
  </si>
  <si>
    <t>Facturas con primera glosa o glosadas una sola vez(sin respuesta a glosa)</t>
  </si>
  <si>
    <t>Facturas con superacion de tope</t>
  </si>
  <si>
    <t>Facturas con glosa no cobertura soat</t>
  </si>
  <si>
    <t>Se ubica en la culumna (AA) No registra en el sistema</t>
  </si>
  <si>
    <t>Facturas que no estan en el sistema</t>
  </si>
  <si>
    <t>Se ubican en la columna (AB) En estudio</t>
  </si>
  <si>
    <t>Facturas con errores en el sistema</t>
  </si>
  <si>
    <t>Factura con glosas de poliza no asegurada, concurrencia, hurtada, prestada, fuera vigencia</t>
  </si>
  <si>
    <t>Facturas prescritas</t>
  </si>
  <si>
    <t>Se unbican en la columna (x) Glosas ratificadas</t>
  </si>
  <si>
    <t>Facturas con respuesta a glosa</t>
  </si>
  <si>
    <t>Notas credito= valor aceptado se ubica en la columna (Y)</t>
  </si>
  <si>
    <t>N°</t>
  </si>
  <si>
    <t>Objecion causal Soportes</t>
  </si>
  <si>
    <t>Objeción Causal Pertinencia Medica</t>
  </si>
  <si>
    <t>Objecion causal Tarifas</t>
  </si>
  <si>
    <t>Reclamación con glosa u objeción Ratificada</t>
  </si>
  <si>
    <t>Reclamación con glosa u objeción Ratificada Pertinencia</t>
  </si>
  <si>
    <t>Reclamación con glosa u objeción Ratificada Tarifa</t>
  </si>
  <si>
    <t>Objeción causal póliza no asegurada, correspone a otra compañia, fuera de vigencia</t>
  </si>
  <si>
    <t>Reclamación con glosa u objeción Ratificada MAOS</t>
  </si>
  <si>
    <t>Reclamación Objeto de Conciliación</t>
  </si>
  <si>
    <t>SALDO SOLIDARIA</t>
  </si>
  <si>
    <t>VALOR PSS</t>
  </si>
  <si>
    <t>SALDO PENDIENTE PSS</t>
  </si>
  <si>
    <t>Saldo Pendiente PSS</t>
  </si>
  <si>
    <t xml:space="preserve">Saldo pendiente PSS </t>
  </si>
  <si>
    <t xml:space="preserve"> Saldo Solidaria </t>
  </si>
  <si>
    <t xml:space="preserve">Saldo Pendiente PSS </t>
  </si>
  <si>
    <t>OBJECIÓN TOTAL (DEVOLUCIÓN)</t>
  </si>
  <si>
    <t>ESE - HOSPITAL LOCAL Nit 891380184 (209302)</t>
  </si>
  <si>
    <t>HLC272217</t>
  </si>
  <si>
    <t>HLC278380</t>
  </si>
  <si>
    <t>HLC284890</t>
  </si>
  <si>
    <t>HLC292144</t>
  </si>
  <si>
    <t>HLC293533</t>
  </si>
  <si>
    <t>HLC297567</t>
  </si>
  <si>
    <t>HLC300393</t>
  </si>
  <si>
    <t>HLC302000</t>
  </si>
  <si>
    <t>HLC302407</t>
  </si>
  <si>
    <t>HLC302670</t>
  </si>
  <si>
    <t>HLC302906</t>
  </si>
  <si>
    <t>HLC302957</t>
  </si>
  <si>
    <t>HLC303246</t>
  </si>
  <si>
    <t>HLC303382</t>
  </si>
  <si>
    <t>HLC305009</t>
  </si>
  <si>
    <t>HLC305347</t>
  </si>
  <si>
    <t>HLC305842</t>
  </si>
  <si>
    <t>HLC306166</t>
  </si>
  <si>
    <t>HLC308089</t>
  </si>
  <si>
    <t>HLC351654</t>
  </si>
  <si>
    <t>HLC309067</t>
  </si>
  <si>
    <t>HLC309293</t>
  </si>
  <si>
    <t>HLC353896</t>
  </si>
  <si>
    <t>HLC357111</t>
  </si>
  <si>
    <t>HLC357262</t>
  </si>
  <si>
    <t>HLC357291</t>
  </si>
  <si>
    <t>HLC362176</t>
  </si>
  <si>
    <t>HLC362844</t>
  </si>
  <si>
    <t>HLC311672</t>
  </si>
  <si>
    <t>HLC313409</t>
  </si>
  <si>
    <t>HLC316699</t>
  </si>
  <si>
    <t>HLC320488</t>
  </si>
  <si>
    <t>HLC332312</t>
  </si>
  <si>
    <t>HLC332382</t>
  </si>
  <si>
    <t>HLC332659</t>
  </si>
  <si>
    <t>HLC335561</t>
  </si>
  <si>
    <t>HLC338160</t>
  </si>
  <si>
    <t>HLC338331</t>
  </si>
  <si>
    <t>HLC338978</t>
  </si>
  <si>
    <t>HLC344302</t>
  </si>
  <si>
    <t>HLC365635</t>
  </si>
  <si>
    <t>HLC368667</t>
  </si>
  <si>
    <t>HLC369714</t>
  </si>
  <si>
    <t>HLC370495</t>
  </si>
  <si>
    <t>HLC370616</t>
  </si>
  <si>
    <t>HLC371961</t>
  </si>
  <si>
    <t>HLC372017</t>
  </si>
  <si>
    <t>Reclamación no registra en sistema.</t>
  </si>
  <si>
    <t>DIAZ MERA OSCAR EDUARDO</t>
  </si>
  <si>
    <t xml:space="preserve">CC 1143832182 </t>
  </si>
  <si>
    <t>ORTEGA ZAMBRANO NEVAR FERNANDO</t>
  </si>
  <si>
    <t xml:space="preserve">CC 94466531 </t>
  </si>
  <si>
    <t>PARRA PARRA MARYELIS DEL VALLE</t>
  </si>
  <si>
    <t xml:space="preserve">AS VEN21760303 </t>
  </si>
  <si>
    <t>HLC-388475</t>
  </si>
  <si>
    <t>CAICEDO RAMIREZ JESUS ARLEY</t>
  </si>
  <si>
    <t xml:space="preserve">CC 94044178 </t>
  </si>
  <si>
    <t>Preglosa Técnica por Proceso, diferencia de valor en Código: 21101  Mano, dedos, puño (muñeca), codo, pie,  clavícula, antebrazo, cuello de pie  (tobillo), edad ósea (carpograma), calcáneo.||Preglosa Técnica por Proceso, diferencia de valor en Código: 39145  Consulta de urgencias.||</t>
  </si>
  <si>
    <t>Se glosa  en función a 3.65, por la cantidad: 1, por el valor de 178.088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de auditoria integral.||</t>
  </si>
  <si>
    <t/>
  </si>
  <si>
    <t>Reclamación tramitada en su totalidad</t>
  </si>
  <si>
    <t>1900</t>
  </si>
  <si>
    <t>2023</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</si>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</sst>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4" formatCode="_-&quot;$&quot;\ * #,##0.00_-;\-&quot;$&quot;\ * #,##0.00_-;_-&quot;$&quot;\ * &quot;-&quot;??_-;_-@_-"/>
    <numFmt numFmtId="164" formatCode="_ &quot;$&quot;\ * #,##0.00_ ;_ &quot;$&quot;\ * \-#,##0.00_ ;_ &quot;$&quot;\ * &quot;-&quot;??_ ;_ @_ "/>
    <numFmt numFmtId="165" formatCode="0;[Red]0"/>
    <numFmt numFmtId="166" formatCode="#,##0.00&quot;       &quot;;\-#,##0.00&quot;       &quot;;&quot; -&quot;#&quot;       &quot;;@\ "/>
    <numFmt numFmtId="167" formatCode="_ * #,##0.00_ ;_ * \-#,##0.00_ ;_ * &quot;-&quot;??_ ;_ @_ "/>
    <numFmt numFmtId="168" formatCode="&quot;$&quot;\ #,##0"/>
    <numFmt numFmtId="169" formatCode="_-&quot;$&quot;\ * #,##0_-;\-&quot;$&quot;\ * #,##0_-;_-&quot;$&quot;\ * &quot;-&quot;??_-;_-@_-"/>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sz val="8"/>
      <name val="Arial"/>
      <family val="2"/>
    </font>
    <font>
      <sz val="9"/>
      <name val="Arial"/>
      <family val="2"/>
    </font>
    <font>
      <b/>
      <sz val="8"/>
      <name val="Arial"/>
      <family val="2"/>
    </font>
    <font>
      <sz val="10"/>
      <name val="Arial"/>
      <family val="2"/>
    </font>
    <font>
      <sz val="11"/>
      <color indexed="8"/>
      <name val="Calibri"/>
      <family val="2"/>
    </font>
    <font>
      <sz val="10"/>
      <color indexed="8"/>
      <name val="MS Sans Serif"/>
      <family val="2"/>
    </font>
    <font>
      <sz val="10"/>
      <name val="Arial"/>
      <family val="2"/>
    </font>
    <font>
      <b/>
      <sz val="8"/>
      <color theme="1"/>
      <name val="Calibri"/>
      <family val="2"/>
      <scheme val="minor"/>
    </font>
    <font>
      <sz val="8"/>
      <color theme="1"/>
      <name val="Calibri"/>
      <family val="2"/>
      <scheme val="minor"/>
    </font>
    <font>
      <b/>
      <sz val="8"/>
      <color indexed="81"/>
      <name val="Tahoma"/>
      <family val="2"/>
    </font>
    <font>
      <sz val="8"/>
      <color indexed="81"/>
      <name val="Tahoma"/>
      <family val="2"/>
    </font>
    <font>
      <sz val="10"/>
      <name val="Calibri"/>
      <family val="2"/>
      <scheme val="minor"/>
    </font>
    <font>
      <b/>
      <i/>
      <sz val="10"/>
      <name val="Calibri"/>
      <family val="2"/>
      <scheme val="minor"/>
    </font>
    <font>
      <sz val="10"/>
      <color rgb="FF000000"/>
      <name val="Calibri"/>
      <family val="2"/>
      <scheme val="minor"/>
    </font>
    <font>
      <sz val="10"/>
      <name val="Verdana"/>
      <family val="2"/>
    </font>
    <font>
      <sz val="12"/>
      <name val="Arial"/>
      <family val="2"/>
    </font>
    <font>
      <b/>
      <sz val="10"/>
      <name val="Calibri"/>
      <family val="2"/>
      <scheme val="minor"/>
    </font>
    <font>
      <i/>
      <sz val="10"/>
      <name val="Calibri"/>
      <family val="2"/>
      <scheme val="minor"/>
    </font>
    <font>
      <sz val="10"/>
      <color theme="1"/>
      <name val="Calibri"/>
      <family val="2"/>
      <scheme val="minor"/>
    </font>
    <font>
      <b/>
      <sz val="10"/>
      <color theme="1"/>
      <name val="Calibri"/>
      <family val="2"/>
      <scheme val="minor"/>
    </font>
    <font>
      <sz val="11"/>
      <color indexed="8"/>
      <name val="Calibri"/>
      <family val="2"/>
      <scheme val="minor"/>
    </font>
  </fonts>
  <fills count="20">
    <fill>
      <patternFill patternType="none"/>
    </fill>
    <fill>
      <patternFill patternType="gray125"/>
    </fill>
    <fill>
      <patternFill patternType="solid">
        <fgColor indexed="22"/>
        <bgColor indexed="31"/>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indexed="31"/>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7030A0"/>
        <bgColor indexed="64"/>
      </patternFill>
    </fill>
    <fill>
      <patternFill patternType="solid">
        <fgColor rgb="FF00B0F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s>
  <cellStyleXfs count="11">
    <xf numFmtId="0" fontId="0" fillId="0" borderId="0"/>
    <xf numFmtId="166" fontId="10" fillId="0" borderId="0" applyFill="0" applyBorder="0" applyAlignment="0" applyProtection="0"/>
    <xf numFmtId="0" fontId="11" fillId="0" borderId="0" applyBorder="0" applyProtection="0"/>
    <xf numFmtId="164" fontId="3" fillId="0" borderId="0" applyFont="0" applyFill="0" applyBorder="0" applyAlignment="0" applyProtection="0"/>
    <xf numFmtId="167" fontId="3" fillId="0" borderId="0" applyFont="0" applyFill="0" applyBorder="0" applyAlignment="0" applyProtection="0"/>
    <xf numFmtId="0" fontId="12" fillId="0" borderId="0"/>
    <xf numFmtId="44" fontId="13" fillId="0" borderId="0" applyFont="0" applyFill="0" applyBorder="0" applyAlignment="0" applyProtection="0"/>
    <xf numFmtId="0" fontId="2" fillId="0" borderId="0"/>
    <xf numFmtId="0" fontId="21" fillId="0" borderId="0"/>
    <xf numFmtId="0" fontId="1" fillId="0" borderId="0"/>
    <xf numFmtId="0" fontId="27" fillId="0" borderId="0"/>
  </cellStyleXfs>
  <cellXfs count="137">
    <xf numFmtId="0" fontId="0" fillId="0" borderId="0" xfId="0"/>
    <xf numFmtId="3" fontId="8" fillId="0" borderId="0" xfId="0" applyNumberFormat="1" applyFont="1" applyAlignment="1">
      <alignment horizontal="right"/>
    </xf>
    <xf numFmtId="3" fontId="6" fillId="0" borderId="0" xfId="0" applyNumberFormat="1" applyFont="1" applyAlignment="1">
      <alignment horizontal="right"/>
    </xf>
    <xf numFmtId="3" fontId="6" fillId="0" borderId="0" xfId="0" applyNumberFormat="1" applyFont="1"/>
    <xf numFmtId="0" fontId="7" fillId="0" borderId="0" xfId="0" applyFont="1" applyAlignment="1">
      <alignment horizontal="justify" vertical="center" wrapText="1"/>
    </xf>
    <xf numFmtId="0" fontId="8" fillId="0" borderId="0" xfId="0" applyFont="1" applyAlignment="1">
      <alignment horizontal="center"/>
    </xf>
    <xf numFmtId="0" fontId="7" fillId="0" borderId="0" xfId="0" applyFont="1" applyAlignment="1">
      <alignment horizontal="center" vertical="center"/>
    </xf>
    <xf numFmtId="14" fontId="8" fillId="0" borderId="0" xfId="0" applyNumberFormat="1" applyFont="1" applyAlignment="1">
      <alignment horizontal="center"/>
    </xf>
    <xf numFmtId="42" fontId="6" fillId="0" borderId="0" xfId="0" applyNumberFormat="1" applyFont="1"/>
    <xf numFmtId="42" fontId="4" fillId="0" borderId="0" xfId="0" applyNumberFormat="1" applyFont="1"/>
    <xf numFmtId="0" fontId="9" fillId="4" borderId="2" xfId="0" applyFont="1" applyFill="1" applyBorder="1" applyAlignment="1">
      <alignment vertical="center" wrapText="1"/>
    </xf>
    <xf numFmtId="0" fontId="15" fillId="0" borderId="0" xfId="0" applyFont="1"/>
    <xf numFmtId="0" fontId="14" fillId="8" borderId="4" xfId="0" applyFont="1" applyFill="1" applyBorder="1"/>
    <xf numFmtId="0" fontId="14" fillId="8" borderId="5" xfId="0" applyFont="1" applyFill="1" applyBorder="1"/>
    <xf numFmtId="0" fontId="14" fillId="8" borderId="6" xfId="0" applyFont="1" applyFill="1" applyBorder="1"/>
    <xf numFmtId="0" fontId="15" fillId="0" borderId="3" xfId="0" applyFont="1" applyBorder="1" applyAlignment="1">
      <alignment horizontal="left" vertical="center"/>
    </xf>
    <xf numFmtId="0" fontId="15" fillId="0" borderId="3" xfId="0" applyFont="1" applyBorder="1"/>
    <xf numFmtId="0" fontId="15" fillId="0" borderId="1" xfId="0" applyFont="1" applyBorder="1" applyAlignment="1">
      <alignment horizontal="left" vertical="center"/>
    </xf>
    <xf numFmtId="0" fontId="15" fillId="0" borderId="1" xfId="0" applyFont="1" applyBorder="1"/>
    <xf numFmtId="49" fontId="15" fillId="0" borderId="1" xfId="0" applyNumberFormat="1" applyFont="1" applyBorder="1" applyAlignment="1">
      <alignment horizontal="left" vertical="center"/>
    </xf>
    <xf numFmtId="0" fontId="15" fillId="9" borderId="1" xfId="0" applyFont="1" applyFill="1" applyBorder="1"/>
    <xf numFmtId="0" fontId="15" fillId="0" borderId="7" xfId="0" applyFont="1" applyBorder="1" applyAlignment="1">
      <alignment horizontal="left" vertical="center"/>
    </xf>
    <xf numFmtId="0" fontId="15" fillId="0" borderId="7" xfId="0" applyFont="1" applyBorder="1"/>
    <xf numFmtId="165" fontId="9" fillId="2" borderId="2" xfId="0" applyNumberFormat="1" applyFont="1" applyFill="1" applyBorder="1" applyAlignment="1">
      <alignment vertical="center" wrapText="1"/>
    </xf>
    <xf numFmtId="0" fontId="18" fillId="5" borderId="0" xfId="0" applyFont="1" applyFill="1"/>
    <xf numFmtId="0" fontId="18" fillId="0" borderId="0" xfId="0" applyFont="1"/>
    <xf numFmtId="0" fontId="19" fillId="0" borderId="1" xfId="0" applyFont="1" applyBorder="1" applyAlignment="1">
      <alignment horizontal="right"/>
    </xf>
    <xf numFmtId="0" fontId="20" fillId="0" borderId="1" xfId="0" applyFont="1" applyBorder="1" applyAlignment="1">
      <alignment horizontal="center" vertical="center"/>
    </xf>
    <xf numFmtId="0" fontId="22" fillId="0" borderId="0" xfId="0" applyFont="1"/>
    <xf numFmtId="0" fontId="22" fillId="10"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xf numFmtId="14" fontId="9" fillId="4" borderId="2" xfId="0" applyNumberFormat="1" applyFont="1" applyFill="1" applyBorder="1" applyAlignment="1">
      <alignment horizontal="center" vertical="center" wrapText="1"/>
    </xf>
    <xf numFmtId="168" fontId="9" fillId="6" borderId="2" xfId="0" applyNumberFormat="1" applyFont="1" applyFill="1" applyBorder="1" applyAlignment="1">
      <alignment horizontal="center" vertical="center" wrapText="1"/>
    </xf>
    <xf numFmtId="3" fontId="9" fillId="6" borderId="2" xfId="0" applyNumberFormat="1" applyFont="1" applyFill="1" applyBorder="1" applyAlignment="1">
      <alignment horizontal="center" vertical="center" wrapText="1"/>
    </xf>
    <xf numFmtId="0" fontId="9" fillId="6" borderId="2" xfId="0" applyFont="1" applyFill="1" applyBorder="1" applyAlignment="1">
      <alignment vertical="center"/>
    </xf>
    <xf numFmtId="0" fontId="9" fillId="4" borderId="2" xfId="0" applyFont="1" applyFill="1" applyBorder="1" applyAlignment="1">
      <alignment vertical="center"/>
    </xf>
    <xf numFmtId="3" fontId="9" fillId="2" borderId="2" xfId="0" applyNumberFormat="1" applyFont="1" applyFill="1" applyBorder="1" applyAlignment="1">
      <alignment horizontal="center" vertical="center" wrapText="1"/>
    </xf>
    <xf numFmtId="3" fontId="9" fillId="3" borderId="2" xfId="0" applyNumberFormat="1" applyFont="1" applyFill="1" applyBorder="1" applyAlignment="1">
      <alignment horizontal="center" vertical="center"/>
    </xf>
    <xf numFmtId="3" fontId="9" fillId="3" borderId="2" xfId="0" applyNumberFormat="1" applyFont="1" applyFill="1" applyBorder="1" applyAlignment="1">
      <alignment horizontal="center" vertical="center" wrapText="1"/>
    </xf>
    <xf numFmtId="169" fontId="9" fillId="2" borderId="2" xfId="6" applyNumberFormat="1" applyFont="1" applyFill="1" applyBorder="1" applyAlignment="1">
      <alignment horizontal="center" vertical="center" wrapText="1"/>
    </xf>
    <xf numFmtId="169" fontId="6" fillId="0" borderId="0" xfId="6" applyNumberFormat="1" applyFont="1" applyAlignment="1">
      <alignment horizontal="right"/>
    </xf>
    <xf numFmtId="169" fontId="9" fillId="2" borderId="9" xfId="6" applyNumberFormat="1" applyFont="1" applyFill="1" applyBorder="1" applyAlignment="1">
      <alignment horizontal="center" vertical="center" wrapText="1"/>
    </xf>
    <xf numFmtId="169" fontId="6" fillId="0" borderId="0" xfId="6" applyNumberFormat="1" applyFont="1"/>
    <xf numFmtId="169" fontId="4" fillId="0" borderId="0" xfId="6" applyNumberFormat="1" applyFont="1"/>
    <xf numFmtId="169" fontId="9" fillId="2" borderId="7" xfId="6" applyNumberFormat="1" applyFont="1" applyFill="1" applyBorder="1" applyAlignment="1">
      <alignment horizontal="center" vertical="center" wrapText="1"/>
    </xf>
    <xf numFmtId="168" fontId="18" fillId="0" borderId="0" xfId="0" applyNumberFormat="1" applyFont="1"/>
    <xf numFmtId="42" fontId="18" fillId="0" borderId="0" xfId="0" applyNumberFormat="1" applyFont="1"/>
    <xf numFmtId="14" fontId="20" fillId="0" borderId="1" xfId="0" applyNumberFormat="1" applyFont="1" applyBorder="1" applyAlignment="1">
      <alignment horizontal="right" vertical="center"/>
    </xf>
    <xf numFmtId="0" fontId="20" fillId="0" borderId="1" xfId="6" applyNumberFormat="1" applyFont="1" applyFill="1" applyBorder="1" applyAlignment="1">
      <alignment horizontal="left" vertical="center"/>
    </xf>
    <xf numFmtId="0" fontId="20" fillId="0" borderId="1" xfId="6" applyNumberFormat="1" applyFont="1" applyFill="1" applyBorder="1" applyAlignment="1">
      <alignment horizontal="right" vertical="center"/>
    </xf>
    <xf numFmtId="14" fontId="20" fillId="0" borderId="1" xfId="6" applyNumberFormat="1" applyFont="1" applyFill="1" applyBorder="1" applyAlignment="1">
      <alignment horizontal="right" vertical="center"/>
    </xf>
    <xf numFmtId="44" fontId="24" fillId="4" borderId="1" xfId="6" applyFont="1" applyFill="1" applyBorder="1" applyAlignment="1">
      <alignment horizontal="center" vertical="center"/>
    </xf>
    <xf numFmtId="0" fontId="8" fillId="0" borderId="1" xfId="0" applyFont="1" applyBorder="1" applyAlignment="1">
      <alignment horizontal="center"/>
    </xf>
    <xf numFmtId="14" fontId="8" fillId="0" borderId="1" xfId="0" applyNumberFormat="1" applyFont="1" applyBorder="1" applyAlignment="1">
      <alignment horizontal="center"/>
    </xf>
    <xf numFmtId="0" fontId="7" fillId="0" borderId="1" xfId="0" applyFont="1" applyBorder="1" applyAlignment="1">
      <alignment horizontal="justify" vertical="center" wrapText="1"/>
    </xf>
    <xf numFmtId="14" fontId="7" fillId="0" borderId="1" xfId="0" applyNumberFormat="1" applyFont="1" applyBorder="1" applyAlignment="1">
      <alignment horizontal="justify" vertical="center" wrapText="1"/>
    </xf>
    <xf numFmtId="169" fontId="7" fillId="0" borderId="1" xfId="6" applyNumberFormat="1" applyFont="1" applyFill="1" applyBorder="1" applyAlignment="1">
      <alignment horizontal="justify" vertical="center" wrapText="1"/>
    </xf>
    <xf numFmtId="169" fontId="4" fillId="0" borderId="1" xfId="6" applyNumberFormat="1" applyFont="1" applyBorder="1"/>
    <xf numFmtId="0" fontId="0" fillId="0" borderId="0" xfId="0" pivotButton="1"/>
    <xf numFmtId="14" fontId="23" fillId="4" borderId="1" xfId="0" applyNumberFormat="1" applyFont="1" applyFill="1" applyBorder="1" applyAlignment="1">
      <alignment horizontal="center" vertical="center" wrapText="1"/>
    </xf>
    <xf numFmtId="168" fontId="23" fillId="6" borderId="1" xfId="0" applyNumberFormat="1" applyFont="1" applyFill="1" applyBorder="1" applyAlignment="1">
      <alignment horizontal="center" vertical="center" wrapText="1"/>
    </xf>
    <xf numFmtId="3" fontId="23" fillId="6" borderId="1" xfId="0" applyNumberFormat="1" applyFont="1" applyFill="1" applyBorder="1" applyAlignment="1">
      <alignment horizontal="center" vertical="center" wrapText="1"/>
    </xf>
    <xf numFmtId="42" fontId="23" fillId="2" borderId="1" xfId="0" applyNumberFormat="1" applyFont="1" applyFill="1" applyBorder="1" applyAlignment="1">
      <alignment horizontal="center" vertical="center" wrapText="1"/>
    </xf>
    <xf numFmtId="14" fontId="23" fillId="2" borderId="1" xfId="0" applyNumberFormat="1" applyFont="1" applyFill="1" applyBorder="1" applyAlignment="1">
      <alignment horizontal="center" vertical="center" wrapText="1"/>
    </xf>
    <xf numFmtId="168" fontId="23" fillId="2" borderId="1" xfId="0" applyNumberFormat="1" applyFont="1" applyFill="1" applyBorder="1" applyAlignment="1">
      <alignment horizontal="center" vertical="center" wrapText="1"/>
    </xf>
    <xf numFmtId="3" fontId="23" fillId="3" borderId="1" xfId="0" applyNumberFormat="1" applyFont="1" applyFill="1" applyBorder="1" applyAlignment="1">
      <alignment horizontal="center" vertical="center"/>
    </xf>
    <xf numFmtId="3" fontId="23" fillId="3" borderId="1" xfId="0" applyNumberFormat="1" applyFont="1" applyFill="1" applyBorder="1" applyAlignment="1">
      <alignment horizontal="center" vertical="center" wrapText="1"/>
    </xf>
    <xf numFmtId="169" fontId="19" fillId="4" borderId="1" xfId="6" applyNumberFormat="1" applyFont="1" applyFill="1" applyBorder="1" applyAlignment="1">
      <alignment horizontal="center" vertical="center"/>
    </xf>
    <xf numFmtId="0" fontId="20" fillId="0" borderId="1" xfId="0" applyFont="1" applyBorder="1" applyAlignment="1">
      <alignment horizontal="left" vertical="center"/>
    </xf>
    <xf numFmtId="42" fontId="20" fillId="0" borderId="1" xfId="6" applyNumberFormat="1" applyFont="1" applyFill="1" applyBorder="1" applyAlignment="1">
      <alignment horizontal="right" vertical="center"/>
    </xf>
    <xf numFmtId="165" fontId="9" fillId="2" borderId="2" xfId="0" applyNumberFormat="1" applyFont="1" applyFill="1" applyBorder="1" applyAlignment="1">
      <alignment horizontal="center" vertical="center" wrapText="1"/>
    </xf>
    <xf numFmtId="0" fontId="25" fillId="12" borderId="1" xfId="0" applyFont="1" applyFill="1" applyBorder="1"/>
    <xf numFmtId="0" fontId="25" fillId="0" borderId="0" xfId="0" applyFont="1"/>
    <xf numFmtId="0" fontId="25" fillId="0" borderId="1" xfId="0" applyFont="1" applyBorder="1"/>
    <xf numFmtId="0" fontId="26" fillId="8" borderId="1" xfId="0" applyFont="1" applyFill="1" applyBorder="1" applyAlignment="1">
      <alignment horizontal="center"/>
    </xf>
    <xf numFmtId="0" fontId="26" fillId="8" borderId="1" xfId="0" applyFont="1" applyFill="1" applyBorder="1"/>
    <xf numFmtId="0" fontId="25" fillId="0" borderId="1" xfId="0" applyFont="1" applyBorder="1" applyAlignment="1">
      <alignment horizontal="center" vertical="center"/>
    </xf>
    <xf numFmtId="0" fontId="25" fillId="0" borderId="1" xfId="0" applyFont="1" applyBorder="1" applyAlignment="1">
      <alignment horizontal="left" vertical="center"/>
    </xf>
    <xf numFmtId="0" fontId="18" fillId="12" borderId="1" xfId="0" applyFont="1" applyFill="1" applyBorder="1"/>
    <xf numFmtId="0" fontId="25" fillId="13" borderId="1" xfId="0" applyFont="1" applyFill="1" applyBorder="1" applyAlignment="1">
      <alignment horizontal="center" vertical="center"/>
    </xf>
    <xf numFmtId="0" fontId="25" fillId="13" borderId="1" xfId="0" applyFont="1" applyFill="1" applyBorder="1" applyAlignment="1">
      <alignment horizontal="left" vertical="center"/>
    </xf>
    <xf numFmtId="0" fontId="25" fillId="12" borderId="0" xfId="0" applyFont="1" applyFill="1"/>
    <xf numFmtId="0" fontId="6" fillId="13" borderId="10" xfId="0" applyFont="1" applyFill="1" applyBorder="1" applyAlignment="1">
      <alignment horizontal="center"/>
    </xf>
    <xf numFmtId="0" fontId="4" fillId="13" borderId="10" xfId="0" applyFont="1" applyFill="1" applyBorder="1" applyAlignment="1">
      <alignment horizontal="center"/>
    </xf>
    <xf numFmtId="49" fontId="25" fillId="0" borderId="1" xfId="0" applyNumberFormat="1" applyFont="1" applyBorder="1" applyAlignment="1">
      <alignment horizontal="left" vertical="center"/>
    </xf>
    <xf numFmtId="49" fontId="25" fillId="14" borderId="1" xfId="0" applyNumberFormat="1" applyFont="1" applyFill="1" applyBorder="1" applyAlignment="1">
      <alignment horizontal="center" vertical="center"/>
    </xf>
    <xf numFmtId="0" fontId="25" fillId="14" borderId="1" xfId="0" applyFont="1" applyFill="1" applyBorder="1"/>
    <xf numFmtId="0" fontId="25" fillId="9" borderId="1" xfId="0" applyFont="1" applyFill="1" applyBorder="1"/>
    <xf numFmtId="49" fontId="25" fillId="10" borderId="1" xfId="0" applyNumberFormat="1" applyFont="1" applyFill="1" applyBorder="1" applyAlignment="1">
      <alignment horizontal="center" vertical="center"/>
    </xf>
    <xf numFmtId="0" fontId="25" fillId="14" borderId="1" xfId="0" applyFont="1" applyFill="1" applyBorder="1" applyAlignment="1">
      <alignment horizontal="left" vertical="center"/>
    </xf>
    <xf numFmtId="0" fontId="4" fillId="0" borderId="0" xfId="0" applyFont="1" applyAlignment="1">
      <alignment horizontal="left"/>
    </xf>
    <xf numFmtId="0" fontId="25" fillId="14" borderId="1" xfId="0" applyFont="1" applyFill="1" applyBorder="1" applyAlignment="1">
      <alignment horizontal="center" vertical="center"/>
    </xf>
    <xf numFmtId="0" fontId="25" fillId="0" borderId="0" xfId="0" applyFont="1" applyAlignment="1">
      <alignment horizontal="center"/>
    </xf>
    <xf numFmtId="0" fontId="1" fillId="15" borderId="1" xfId="9" applyFill="1" applyBorder="1" applyAlignment="1">
      <alignment horizontal="center" vertical="center" wrapText="1"/>
    </xf>
    <xf numFmtId="0" fontId="1" fillId="15" borderId="1" xfId="9" applyFill="1" applyBorder="1" applyAlignment="1">
      <alignment horizontal="center" vertical="center"/>
    </xf>
    <xf numFmtId="0" fontId="1" fillId="0" borderId="0" xfId="9"/>
    <xf numFmtId="0" fontId="1" fillId="0" borderId="1" xfId="9" applyBorder="1" applyAlignment="1">
      <alignment horizontal="center" vertical="center"/>
    </xf>
    <xf numFmtId="0" fontId="1" fillId="0" borderId="1" xfId="9" applyBorder="1" applyAlignment="1">
      <alignment horizontal="center"/>
    </xf>
    <xf numFmtId="0" fontId="1" fillId="16" borderId="1" xfId="9" applyFill="1" applyBorder="1" applyAlignment="1">
      <alignment horizontal="center"/>
    </xf>
    <xf numFmtId="0" fontId="1" fillId="16" borderId="1" xfId="9" applyFill="1" applyBorder="1" applyAlignment="1">
      <alignment horizontal="center" vertical="center"/>
    </xf>
    <xf numFmtId="0" fontId="1" fillId="16" borderId="1" xfId="9" applyFill="1" applyBorder="1" applyAlignment="1">
      <alignment horizontal="center" vertical="center" wrapText="1"/>
    </xf>
    <xf numFmtId="0" fontId="1" fillId="17" borderId="1" xfId="9" applyFill="1" applyBorder="1" applyAlignment="1">
      <alignment horizontal="center"/>
    </xf>
    <xf numFmtId="0" fontId="1" fillId="17" borderId="1" xfId="9" applyFill="1" applyBorder="1" applyAlignment="1">
      <alignment horizontal="center" vertical="center"/>
    </xf>
    <xf numFmtId="0" fontId="1" fillId="17" borderId="1" xfId="9" applyFill="1" applyBorder="1" applyAlignment="1">
      <alignment horizontal="center" vertical="center" wrapText="1"/>
    </xf>
    <xf numFmtId="0" fontId="1" fillId="17" borderId="7" xfId="9" applyFill="1" applyBorder="1" applyAlignment="1">
      <alignment horizontal="center"/>
    </xf>
    <xf numFmtId="0" fontId="1" fillId="18" borderId="1" xfId="9" applyFill="1" applyBorder="1" applyAlignment="1">
      <alignment horizontal="center"/>
    </xf>
    <xf numFmtId="0" fontId="1" fillId="18" borderId="1" xfId="9" applyFill="1" applyBorder="1" applyAlignment="1">
      <alignment horizontal="center" vertical="center"/>
    </xf>
    <xf numFmtId="0" fontId="1" fillId="19" borderId="1" xfId="9" applyFill="1" applyBorder="1" applyAlignment="1">
      <alignment horizontal="center" vertical="center"/>
    </xf>
    <xf numFmtId="42" fontId="20" fillId="0" borderId="1" xfId="0" applyNumberFormat="1" applyFont="1" applyBorder="1" applyAlignment="1">
      <alignment vertical="center"/>
    </xf>
    <xf numFmtId="169" fontId="20" fillId="0" borderId="1" xfId="6" applyNumberFormat="1" applyFont="1" applyFill="1" applyBorder="1" applyAlignment="1">
      <alignment vertical="center"/>
    </xf>
    <xf numFmtId="14" fontId="23" fillId="4" borderId="3" xfId="0" applyNumberFormat="1" applyFont="1" applyFill="1" applyBorder="1" applyAlignment="1">
      <alignment horizontal="center" vertical="center" wrapText="1"/>
    </xf>
    <xf numFmtId="168" fontId="23" fillId="6" borderId="3" xfId="0" applyNumberFormat="1" applyFont="1" applyFill="1" applyBorder="1" applyAlignment="1">
      <alignment horizontal="center" vertical="center" wrapText="1"/>
    </xf>
    <xf numFmtId="3" fontId="23" fillId="6" borderId="3" xfId="0" applyNumberFormat="1" applyFont="1" applyFill="1" applyBorder="1" applyAlignment="1">
      <alignment horizontal="center" vertical="center" wrapText="1"/>
    </xf>
    <xf numFmtId="0" fontId="23" fillId="2" borderId="11" xfId="0" applyFont="1" applyFill="1" applyBorder="1" applyAlignment="1">
      <alignment horizontal="center" vertical="center" wrapText="1"/>
    </xf>
    <xf numFmtId="42" fontId="23" fillId="2" borderId="3" xfId="0" applyNumberFormat="1" applyFont="1" applyFill="1" applyBorder="1" applyAlignment="1">
      <alignment horizontal="center" vertical="center" wrapText="1"/>
    </xf>
    <xf numFmtId="0" fontId="0" fillId="0" borderId="1" xfId="0" applyBorder="1" applyAlignment="1">
      <alignment horizontal="left" vertical="center"/>
    </xf>
    <xf numFmtId="0" fontId="0" fillId="0" borderId="3" xfId="0" pivotButton="1" applyBorder="1" applyAlignment="1">
      <alignment horizontal="center" vertical="center"/>
    </xf>
    <xf numFmtId="0" fontId="0" fillId="0" borderId="3" xfId="0" applyBorder="1" applyAlignment="1">
      <alignment horizontal="center" vertical="center"/>
    </xf>
    <xf numFmtId="0" fontId="0" fillId="0" borderId="1" xfId="0" applyBorder="1" applyAlignment="1">
      <alignment vertical="center"/>
    </xf>
    <xf numFmtId="169" fontId="0" fillId="0" borderId="1" xfId="0" applyNumberFormat="1" applyBorder="1" applyAlignment="1">
      <alignmen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165" fontId="23" fillId="6" borderId="3" xfId="0" applyNumberFormat="1" applyFont="1" applyFill="1" applyBorder="1" applyAlignment="1">
      <alignment horizontal="center" vertical="center" wrapText="1"/>
    </xf>
    <xf numFmtId="165" fontId="23" fillId="6" borderId="1" xfId="0" applyNumberFormat="1" applyFont="1" applyFill="1" applyBorder="1" applyAlignment="1">
      <alignment horizontal="center" vertical="center" wrapText="1"/>
    </xf>
    <xf numFmtId="3" fontId="23" fillId="2" borderId="3" xfId="0" applyNumberFormat="1" applyFont="1" applyFill="1" applyBorder="1" applyAlignment="1">
      <alignment horizontal="center" vertical="center" wrapText="1"/>
    </xf>
    <xf numFmtId="165" fontId="23" fillId="2" borderId="7" xfId="0" applyNumberFormat="1" applyFont="1" applyFill="1" applyBorder="1" applyAlignment="1">
      <alignment horizontal="center" vertical="center" wrapText="1"/>
    </xf>
    <xf numFmtId="165" fontId="23" fillId="2" borderId="3" xfId="0" applyNumberFormat="1" applyFont="1" applyFill="1" applyBorder="1" applyAlignment="1">
      <alignment horizontal="center" vertical="center" wrapText="1"/>
    </xf>
    <xf numFmtId="0" fontId="23" fillId="6" borderId="7" xfId="0" applyFont="1" applyFill="1" applyBorder="1" applyAlignment="1">
      <alignment horizontal="center" vertical="center"/>
    </xf>
    <xf numFmtId="0" fontId="23" fillId="6" borderId="3" xfId="0" applyFont="1" applyFill="1" applyBorder="1" applyAlignment="1">
      <alignment horizontal="center" vertical="center"/>
    </xf>
    <xf numFmtId="0" fontId="26" fillId="7" borderId="1" xfId="0" applyFont="1" applyFill="1" applyBorder="1" applyAlignment="1">
      <alignment horizontal="center"/>
    </xf>
    <xf numFmtId="0" fontId="19" fillId="0" borderId="8" xfId="0" applyFont="1" applyBorder="1" applyAlignment="1">
      <alignment horizontal="center" vertical="center" wrapText="1"/>
    </xf>
    <xf numFmtId="0" fontId="5" fillId="11" borderId="1" xfId="0" applyFont="1" applyFill="1" applyBorder="1" applyAlignment="1">
      <alignment horizontal="center" vertical="center"/>
    </xf>
    <xf numFmtId="0" fontId="14" fillId="7" borderId="1" xfId="0" applyFont="1" applyFill="1" applyBorder="1" applyAlignment="1">
      <alignment horizontal="center"/>
    </xf>
  </cellXfs>
  <cellStyles count="11">
    <cellStyle name="Excel Built-in Normal 3" xfId="2" xr:uid="{00000000-0005-0000-0000-000000000000}"/>
    <cellStyle name="Millares 2 12" xfId="1" xr:uid="{00000000-0005-0000-0000-000001000000}"/>
    <cellStyle name="Millares 6" xfId="4" xr:uid="{00000000-0005-0000-0000-000002000000}"/>
    <cellStyle name="Moneda" xfId="6" builtinId="4"/>
    <cellStyle name="Moneda 3" xfId="3" xr:uid="{00000000-0005-0000-0000-000004000000}"/>
    <cellStyle name="Normal" xfId="0" builtinId="0"/>
    <cellStyle name="Normal 2" xfId="8" xr:uid="{00000000-0005-0000-0000-000006000000}"/>
    <cellStyle name="Normal 3" xfId="7" xr:uid="{00000000-0005-0000-0000-000007000000}"/>
    <cellStyle name="Normal 4" xfId="9" xr:uid="{F18DE9F0-DE07-4FC1-9EDD-AC95D0C636BD}"/>
    <cellStyle name="Normal 5" xfId="10" xr:uid="{44524DA6-F09D-491E-B7DE-374E24AA7FD2}"/>
    <cellStyle name="Normal 7" xfId="5" xr:uid="{00000000-0005-0000-0000-000008000000}"/>
  </cellStyles>
  <dxfs count="28">
    <dxf>
      <numFmt numFmtId="169" formatCode="_-&quot;$&quot;\ * #,##0_-;\-&quot;$&quot;\ * #,##0_-;_-&quot;$&quot;\ * &quot;-&quot;??_-;_-@_-"/>
    </dxf>
    <dxf>
      <alignment horizontal="center"/>
    </dxf>
    <dxf>
      <alignment horizontal="center"/>
    </dxf>
    <dxf>
      <alignment vertical="center"/>
    </dxf>
    <dxf>
      <alignment vertical="center"/>
    </dxf>
    <dxf>
      <alignment vertical="center"/>
    </dxf>
    <dxf>
      <alignment vertical="center"/>
    </dxf>
    <dxf>
      <alignment vertical="center"/>
    </dxf>
    <dxf>
      <alignment vertical="cent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numFmt numFmtId="169" formatCode="_-&quot;$&quot;\ * #,##0_-;\-&quot;$&quot;\ * #,##0_-;_-&quot;$&quot;\ * &quot;-&quot;??_-;_-@_-"/>
    </dxf>
    <dxf>
      <alignment horizontal="center"/>
    </dxf>
    <dxf>
      <alignment horizontal="center"/>
    </dxf>
    <dxf>
      <alignment vertical="center"/>
    </dxf>
    <dxf>
      <alignment vertical="center"/>
    </dxf>
    <dxf>
      <alignment vertical="center"/>
    </dxf>
    <dxf>
      <alignment vertical="center"/>
    </dxf>
    <dxf>
      <alignment vertical="cent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ANUAL%20DE%20PROCESOS%20CARTERA%20(Autoguardado).pdf" TargetMode="External"/></Relationships>
</file>

<file path=xl/drawings/drawing1.xml><?xml version="1.0" encoding="utf-8"?>
<xdr:wsDr xmlns:xdr="http://schemas.openxmlformats.org/drawingml/2006/spreadsheetDrawing" xmlns:a="http://schemas.openxmlformats.org/drawingml/2006/main">
  <xdr:twoCellAnchor>
    <xdr:from>
      <xdr:col>0</xdr:col>
      <xdr:colOff>228599</xdr:colOff>
      <xdr:row>0</xdr:row>
      <xdr:rowOff>104776</xdr:rowOff>
    </xdr:from>
    <xdr:to>
      <xdr:col>8</xdr:col>
      <xdr:colOff>247650</xdr:colOff>
      <xdr:row>36</xdr:row>
      <xdr:rowOff>57150</xdr:rowOff>
    </xdr:to>
    <xdr:sp macro="" textlink="">
      <xdr:nvSpPr>
        <xdr:cNvPr id="2" name="CuadroTexto 1">
          <a:extLst>
            <a:ext uri="{FF2B5EF4-FFF2-40B4-BE49-F238E27FC236}">
              <a16:creationId xmlns:a16="http://schemas.microsoft.com/office/drawing/2014/main" id="{192CDFA1-0272-43C5-B577-A9C10C6192EC}"/>
            </a:ext>
          </a:extLst>
        </xdr:cNvPr>
        <xdr:cNvSpPr txBox="1"/>
      </xdr:nvSpPr>
      <xdr:spPr>
        <a:xfrm>
          <a:off x="228599" y="104776"/>
          <a:ext cx="6115051" cy="5781674"/>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lang="es-CO" sz="1400" b="1"/>
            <a:t>Instructivo diligenciamiento de formato analisis de cartera</a:t>
          </a:r>
          <a:r>
            <a:rPr lang="es-CO" sz="1100"/>
            <a:t>.</a:t>
          </a:r>
        </a:p>
        <a:p>
          <a:endParaRPr lang="es-CO" sz="1100"/>
        </a:p>
        <a:p>
          <a:r>
            <a:rPr lang="es-CO" sz="1100"/>
            <a:t>Para</a:t>
          </a:r>
          <a:r>
            <a:rPr lang="es-CO" sz="1100" baseline="0"/>
            <a:t> el diligenciamiento del formato se deben tener en cuenta los siguientes formatos:</a:t>
          </a:r>
        </a:p>
        <a:p>
          <a:endParaRPr lang="es-CO" sz="1100" baseline="0"/>
        </a:p>
        <a:p>
          <a:r>
            <a:rPr lang="es-CO" sz="1100" b="1" baseline="0"/>
            <a:t>1. </a:t>
          </a:r>
          <a:r>
            <a:rPr lang="es-CO" sz="1100" baseline="0"/>
            <a:t>Todos los valores del archivo deben ir con el formato contabilidad y los mismos deben ir ubicados hacia el lado derecho de la casilla.</a:t>
          </a:r>
        </a:p>
        <a:p>
          <a:endParaRPr lang="es-CO" sz="1100" baseline="0"/>
        </a:p>
        <a:p>
          <a:r>
            <a:rPr lang="es-CO" sz="1100" b="1" baseline="0"/>
            <a:t>2. </a:t>
          </a:r>
          <a:r>
            <a:rPr lang="es-CO" sz="1100" baseline="0"/>
            <a:t>Todos los espacios en blanco dentro de los valores deben ir con cero el cual se transformara en un - debido al formato de contabilidad anteriormente puesto.</a:t>
          </a:r>
        </a:p>
        <a:p>
          <a:endParaRPr lang="es-CO" sz="1100" baseline="0"/>
        </a:p>
        <a:p>
          <a:r>
            <a:rPr lang="es-CO" sz="1100" b="1" baseline="0"/>
            <a:t>3. </a:t>
          </a:r>
          <a:r>
            <a:rPr lang="es-CO" sz="1100" baseline="0"/>
            <a:t>Todas las fechas del archivo deben ir ubicadas hacia el lado derecho de la casilla.</a:t>
          </a:r>
        </a:p>
        <a:p>
          <a:endParaRPr lang="es-CO" sz="1100" baseline="0"/>
        </a:p>
        <a:p>
          <a:r>
            <a:rPr lang="es-CO" sz="1100" b="1" baseline="0"/>
            <a:t>4. </a:t>
          </a:r>
          <a:r>
            <a:rPr lang="es-CO" sz="1100" baseline="0"/>
            <a:t>Los textos de observaciones y estado activa deben ir ubicados hacia la izquierda de la casilla.</a:t>
          </a:r>
        </a:p>
        <a:p>
          <a:endParaRPr lang="es-CO" sz="1100" baseline="0"/>
        </a:p>
        <a:p>
          <a:r>
            <a:rPr lang="es-CO" sz="1100" b="1" baseline="0"/>
            <a:t>5. </a:t>
          </a:r>
          <a:r>
            <a:rPr lang="es-CO" sz="1100" baseline="0"/>
            <a:t>El titulo del archivo o la informacion que va en la fila 3 la cual es el nombre de la entidad debe ir tal cual esta en activa, junto con el nit separados por puntos como corresponda y sin digito de verificacion.</a:t>
          </a:r>
        </a:p>
        <a:p>
          <a:endParaRPr lang="es-CO" sz="1100" baseline="0"/>
        </a:p>
        <a:p>
          <a:r>
            <a:rPr lang="es-CO" sz="1100" b="1" baseline="0"/>
            <a:t>6. </a:t>
          </a:r>
          <a:r>
            <a:rPr lang="es-CO" sz="1100" baseline="0"/>
            <a:t>Toda la letra del archivo debe ser (CALIBRI 10).</a:t>
          </a:r>
        </a:p>
        <a:p>
          <a:endParaRPr lang="es-CO" sz="1100" baseline="0"/>
        </a:p>
        <a:p>
          <a:r>
            <a:rPr lang="es-CO" sz="1100" b="1" baseline="0"/>
            <a:t>7. </a:t>
          </a:r>
          <a:r>
            <a:rPr lang="es-CO" sz="1100" baseline="0"/>
            <a:t>Al finalizar el diligenciamiento correcto del archivo se debe crear una copia del mismo con el fin de enviarsela a la entidad, mas sin embargo esta copia debe ir de la siguente manera:</a:t>
          </a:r>
        </a:p>
        <a:p>
          <a:endParaRPr lang="es-CO" sz="1100" baseline="0"/>
        </a:p>
        <a:p>
          <a:r>
            <a:rPr lang="es-CO" sz="1100" baseline="0"/>
            <a:t>	</a:t>
          </a:r>
          <a:r>
            <a:rPr lang="es-CO" sz="1100" b="1" baseline="0"/>
            <a:t>7.1</a:t>
          </a:r>
          <a:r>
            <a:rPr lang="es-CO" sz="1100" baseline="0"/>
            <a:t> Se debe borrar los prefijos OBJ_ y los subfijos _1.</a:t>
          </a:r>
        </a:p>
        <a:p>
          <a:r>
            <a:rPr lang="es-CO" sz="1100" baseline="0"/>
            <a:t>	</a:t>
          </a:r>
          <a:r>
            <a:rPr lang="es-CO" sz="1100" b="1" baseline="0"/>
            <a:t>7.2</a:t>
          </a:r>
          <a:r>
            <a:rPr lang="es-CO" sz="1100" baseline="0"/>
            <a:t> Se debe eliminar las columnas </a:t>
          </a:r>
          <a:r>
            <a:rPr lang="es-CO" sz="1100" b="1" baseline="0"/>
            <a:t>K, L</a:t>
          </a:r>
          <a:r>
            <a:rPr lang="es-CO" sz="1100" b="0" baseline="0"/>
            <a:t>,</a:t>
          </a:r>
          <a:r>
            <a:rPr lang="es-CO" sz="1100" b="1" baseline="0"/>
            <a:t> M </a:t>
          </a:r>
          <a:r>
            <a:rPr lang="es-CO" sz="1100" b="0" baseline="0"/>
            <a:t>&amp; </a:t>
          </a:r>
          <a:r>
            <a:rPr lang="es-CO" sz="1100" b="1" baseline="0"/>
            <a:t>Y.</a:t>
          </a:r>
        </a:p>
        <a:p>
          <a:r>
            <a:rPr lang="es-CO" sz="1100" b="1" baseline="0"/>
            <a:t>	7.3</a:t>
          </a:r>
          <a:r>
            <a:rPr lang="es-CO" sz="1100" b="0" baseline="0"/>
            <a:t> Se debe ocultar las hojas (hoja 1, certificados de cobertura, formato (2).</a:t>
          </a:r>
        </a:p>
        <a:p>
          <a:r>
            <a:rPr lang="es-CO" sz="1100" b="0" baseline="0"/>
            <a:t>	</a:t>
          </a:r>
          <a:r>
            <a:rPr lang="es-CO" sz="1100" b="1" baseline="0"/>
            <a:t>7.4</a:t>
          </a:r>
          <a:r>
            <a:rPr lang="es-CO" sz="1100" b="0" baseline="0"/>
            <a:t> Se debe elimar la hoja nombrada (instructivo diligenciamiento).</a:t>
          </a:r>
        </a:p>
        <a:p>
          <a:r>
            <a:rPr lang="es-CO" sz="1100" b="0" baseline="0"/>
            <a:t>	</a:t>
          </a:r>
          <a:r>
            <a:rPr lang="es-CO" sz="1100" b="1" baseline="0"/>
            <a:t>7.5</a:t>
          </a:r>
          <a:r>
            <a:rPr lang="es-CO" sz="1100" b="0" baseline="0"/>
            <a:t> El nombre del archivo debe ser el nombre de la entidad, el nit, entre parentesis el ID 	de la cartera y al final poner las siglas ENV o la 	palabra envio.</a:t>
          </a:r>
        </a:p>
        <a:p>
          <a:endParaRPr lang="es-CO" sz="1100" b="1" baseline="0"/>
        </a:p>
        <a:p>
          <a:r>
            <a:rPr lang="es-CO" sz="1100" b="1" baseline="0"/>
            <a:t>8. </a:t>
          </a:r>
          <a:r>
            <a:rPr lang="es-CO" sz="1100" b="0" baseline="0"/>
            <a:t>Al archivo original se le debe quitar el prefijo ENV o la palabra envio (importante dejar   el </a:t>
          </a:r>
          <a:r>
            <a:rPr lang="es-CO" sz="1100" b="1" baseline="0"/>
            <a:t>ID</a:t>
          </a:r>
          <a:r>
            <a:rPr lang="es-CO" sz="1100" b="0" baseline="0"/>
            <a:t> de la cartera). </a:t>
          </a:r>
          <a:endParaRPr lang="es-CO" sz="1100" b="1" baseline="0"/>
        </a:p>
        <a:p>
          <a:r>
            <a:rPr lang="es-CO" sz="1100" b="1" baseline="0"/>
            <a:t> </a:t>
          </a:r>
        </a:p>
        <a:p>
          <a:endParaRPr lang="es-CO" sz="1100" baseline="0"/>
        </a:p>
        <a:p>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3933825</xdr:colOff>
      <xdr:row>0</xdr:row>
      <xdr:rowOff>19050</xdr:rowOff>
    </xdr:from>
    <xdr:to>
      <xdr:col>6</xdr:col>
      <xdr:colOff>327212</xdr:colOff>
      <xdr:row>1</xdr:row>
      <xdr:rowOff>163792</xdr:rowOff>
    </xdr:to>
    <xdr:pic>
      <xdr:nvPicPr>
        <xdr:cNvPr id="2" name="1 Imagen">
          <a:hlinkClick xmlns:r="http://schemas.openxmlformats.org/officeDocument/2006/relationships" r:id="rId1"/>
          <a:extLst>
            <a:ext uri="{FF2B5EF4-FFF2-40B4-BE49-F238E27FC236}">
              <a16:creationId xmlns:a16="http://schemas.microsoft.com/office/drawing/2014/main" id="{2A27C30D-9F2D-445D-B8B4-5E9FACE2D0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57375" y="19050"/>
          <a:ext cx="330387" cy="28444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KPOVEDA" refreshedDate="45552.444491435184" createdVersion="6" refreshedVersion="8" minRefreshableVersion="3" recordCount="74" xr:uid="{00000000-000A-0000-FFFF-FFFF28000000}">
  <cacheSource type="worksheet">
    <worksheetSource ref="A1:AB75" sheet="Formato (2)"/>
  </cacheSource>
  <cacheFields count="30">
    <cacheField name="CONS" numFmtId="0">
      <sharedItems containsSemiMixedTypes="0" containsString="0" containsNumber="1" containsInteger="1" minValue="1" maxValue="74"/>
    </cacheField>
    <cacheField name="Cant. Reclamos" numFmtId="0">
      <sharedItems containsSemiMixedTypes="0" containsString="0" containsNumber="1" containsInteger="1" minValue="11824" maxValue="954990"/>
    </cacheField>
    <cacheField name="FACTURA PREFIJO" numFmtId="0">
      <sharedItems containsMixedTypes="1" containsNumber="1" containsInteger="1" minValue="11824" maxValue="954990"/>
    </cacheField>
    <cacheField name="N° SINIESTRO" numFmtId="0">
      <sharedItems containsSemiMixedTypes="0" containsString="0" containsNumber="1" containsInteger="1" minValue="0" maxValue="401256"/>
    </cacheField>
    <cacheField name="NOMBRE DE LA VICTIMA " numFmtId="0">
      <sharedItems containsMixedTypes="1" containsNumber="1" containsInteger="1" minValue="0" maxValue="0"/>
    </cacheField>
    <cacheField name="TIPO Y N° DOC" numFmtId="0">
      <sharedItems containsMixedTypes="1" containsNumber="1" containsInteger="1" minValue="0" maxValue="0"/>
    </cacheField>
    <cacheField name="N° POLIZA DE LA VICTIMA" numFmtId="0">
      <sharedItems containsSemiMixedTypes="0" containsString="0" containsNumber="1" containsInteger="1" minValue="0" maxValue="5350036349"/>
    </cacheField>
    <cacheField name="FECHA DE RADICACION" numFmtId="14">
      <sharedItems containsSemiMixedTypes="0" containsNonDate="0" containsDate="1" containsString="0" minDate="1899-12-30T00:00:00" maxDate="2024-08-16T00:00:00"/>
    </cacheField>
    <cacheField name="FECHA EGRESO" numFmtId="14">
      <sharedItems containsSemiMixedTypes="0" containsNonDate="0" containsDate="1" containsString="0" minDate="1899-12-30T00:00:00" maxDate="2024-06-28T00:00:00" count="6">
        <d v="2023-10-22T00:00:00"/>
        <d v="2023-11-06T00:00:00"/>
        <d v="2023-11-09T00:00:00"/>
        <d v="2024-06-27T00:00:00"/>
        <d v="2023-09-19T00:00:00"/>
        <d v="1899-12-30T00:00:00"/>
      </sharedItems>
      <fieldGroup par="29"/>
    </cacheField>
    <cacheField name="VALOR ASEGURADORA" numFmtId="0">
      <sharedItems containsSemiMixedTypes="0" containsString="0" containsNumber="1" containsInteger="1" minValue="40900" maxValue="1106116"/>
    </cacheField>
    <cacheField name="VALOR  IPS" numFmtId="0">
      <sharedItems containsSemiMixedTypes="0" containsString="0" containsNumber="1" containsInteger="1" minValue="40900" maxValue="1106116"/>
    </cacheField>
    <cacheField name="Saldo Pendiente PSS" numFmtId="0">
      <sharedItems containsSemiMixedTypes="0" containsString="0" containsNumber="1" containsInteger="1" minValue="2565" maxValue="554600"/>
    </cacheField>
    <cacheField name="OBSERVACION" numFmtId="0">
      <sharedItems longText="1"/>
    </cacheField>
    <cacheField name="Estados" numFmtId="0">
      <sharedItems containsSemiMixedTypes="0" containsString="0" containsNumber="1" containsInteger="1" minValue="1" maxValue="8"/>
    </cacheField>
    <cacheField name="Estados de cartera" numFmtId="0">
      <sharedItems count="7">
        <s v="Reclamación Tramitada en su totalidad"/>
        <s v="Objeción Causal devolución documentos"/>
        <s v="Objecion causal Tarifas"/>
        <s v="Reclamación sin informacion en el sistema"/>
        <e v="#N/A" u="1"/>
        <s v="Objeción Causal Tope Máximo" u="1"/>
        <s v="Objeción causal póliza no asegurada, hurtada, fuera de vigencia " u="1"/>
      </sharedItems>
    </cacheField>
    <cacheField name="Estado activa" numFmtId="0">
      <sharedItems containsMixedTypes="1" containsNumber="1" containsInteger="1" minValue="0" maxValue="0"/>
    </cacheField>
    <cacheField name="Amparo" numFmtId="0">
      <sharedItems containsMixedTypes="1" containsNumber="1" containsInteger="1" minValue="0" maxValue="0"/>
    </cacheField>
    <cacheField name="FECHA DE PAGO " numFmtId="14">
      <sharedItems containsNonDate="0" containsDate="1" containsMixedTypes="1" minDate="1899-12-30T00:00:00" maxDate="2024-09-14T00:00:00"/>
    </cacheField>
    <cacheField name="VALOR" numFmtId="169">
      <sharedItems containsSemiMixedTypes="0" containsString="0" containsNumber="1" containsInteger="1" minValue="0" maxValue="593169"/>
    </cacheField>
    <cacheField name="RETEFUENTE" numFmtId="0">
      <sharedItems containsSemiMixedTypes="0" containsString="0" containsNumber="1" containsInteger="1" minValue="0" maxValue="0"/>
    </cacheField>
    <cacheField name="RETEICA" numFmtId="0">
      <sharedItems containsSemiMixedTypes="0" containsString="0" containsNumber="1" containsInteger="1" minValue="0" maxValue="0"/>
    </cacheField>
    <cacheField name="N° ORDEN DE PAGO" numFmtId="0">
      <sharedItems containsSemiMixedTypes="0" containsString="0" containsNumber="1" containsInteger="1" minValue="0" maxValue="800596962"/>
    </cacheField>
    <cacheField name=" OBJECIÓN SUBSANABLE" numFmtId="169">
      <sharedItems containsSemiMixedTypes="0" containsString="0" containsNumber="1" containsInteger="1" minValue="0" maxValue="14900"/>
    </cacheField>
    <cacheField name="OBJECIONES RATIFICADAS" numFmtId="169">
      <sharedItems containsSemiMixedTypes="0" containsString="0" containsNumber="1" containsInteger="1" minValue="0" maxValue="0"/>
    </cacheField>
    <cacheField name="NOTAS CREDITO" numFmtId="169">
      <sharedItems containsSemiMixedTypes="0" containsString="0" containsNumber="1" containsInteger="1" minValue="0" maxValue="512947"/>
    </cacheField>
    <cacheField name="OBJECIONES TOTALES" numFmtId="169">
      <sharedItems containsSemiMixedTypes="0" containsString="0" containsNumber="1" containsInteger="1" minValue="0" maxValue="178088"/>
    </cacheField>
    <cacheField name="SIN INFORMACION EN EL SISTEMA" numFmtId="169">
      <sharedItems containsSemiMixedTypes="0" containsString="0" containsNumber="1" containsInteger="1" minValue="0" maxValue="896000"/>
    </cacheField>
    <cacheField name="Saldo Solidaria" numFmtId="169">
      <sharedItems containsSemiMixedTypes="0" containsString="0" containsNumber="1" containsInteger="1" minValue="0" maxValue="178088"/>
    </cacheField>
    <cacheField name="Meses (FECHA EGRESO)" numFmtId="0" databaseField="0">
      <fieldGroup base="8">
        <rangePr groupBy="months" startDate="1899-12-30T00:00:00" endDate="2024-06-28T00:00:00"/>
        <groupItems count="14">
          <s v="&lt;0/01/1900"/>
          <s v="ene"/>
          <s v="feb"/>
          <s v="mar"/>
          <s v="abr"/>
          <s v="may"/>
          <s v="jun"/>
          <s v="jul"/>
          <s v="ago"/>
          <s v="sep"/>
          <s v="oct"/>
          <s v="nov"/>
          <s v="dic"/>
          <s v="&gt;28/06/2024"/>
        </groupItems>
      </fieldGroup>
    </cacheField>
    <cacheField name="Años (FECHA EGRESO)" numFmtId="0" databaseField="0">
      <fieldGroup base="8">
        <rangePr groupBy="years" startDate="1899-12-30T00:00:00" endDate="2024-06-28T00:00:00"/>
        <groupItems count="127">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2024"/>
          <s v="&gt;28/06/2024"/>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
  <r>
    <n v="1"/>
    <n v="335561"/>
    <s v="HLC335561"/>
    <n v="34927"/>
    <s v="DIAZ MERA OSCAR EDUARDO"/>
    <s v="CC 1143832182 "/>
    <n v="4200012028"/>
    <d v="2023-12-05T00:00:00"/>
    <x v="0"/>
    <n v="1106116"/>
    <n v="1106116"/>
    <n v="512947"/>
    <s v="Reclamación tramitada en su totalidad"/>
    <n v="1"/>
    <x v="0"/>
    <s v="Pagada en su Totalidad."/>
    <s v="MED+TRA"/>
    <d v="2023-12-19T00:00:00"/>
    <n v="593169"/>
    <n v="0"/>
    <n v="0"/>
    <n v="800555852"/>
    <n v="0"/>
    <n v="0"/>
    <n v="512947"/>
    <n v="0"/>
    <n v="0"/>
    <n v="0"/>
  </r>
  <r>
    <n v="2"/>
    <n v="338160"/>
    <s v="HLC338160"/>
    <n v="39294"/>
    <s v="ORTEGA ZAMBRANO NEVAR FERNANDO"/>
    <s v="CC 94466531 "/>
    <n v="5350036349"/>
    <d v="2023-12-05T00:00:00"/>
    <x v="1"/>
    <n v="133800"/>
    <n v="133800"/>
    <n v="133800"/>
    <s v="Reclamación tramitada en su totalidad"/>
    <n v="1"/>
    <x v="0"/>
    <s v="Pagada en su Totalidad."/>
    <s v="MED"/>
    <d v="2024-09-13T00:00:00"/>
    <n v="107552"/>
    <n v="0"/>
    <n v="0"/>
    <n v="800596962"/>
    <n v="0"/>
    <n v="0"/>
    <n v="26248"/>
    <n v="0"/>
    <n v="0"/>
    <n v="0"/>
  </r>
  <r>
    <n v="3"/>
    <n v="338331"/>
    <s v="HLC338331"/>
    <n v="39294"/>
    <s v="ORTEGA ZAMBRANO NEVAR FERNANDO"/>
    <s v="CC 94466531 "/>
    <n v="5350036349"/>
    <d v="2023-12-05T00:00:00"/>
    <x v="2"/>
    <n v="173152"/>
    <n v="173152"/>
    <n v="173152"/>
    <s v="Reclamación tramitada en su totalidad"/>
    <n v="1"/>
    <x v="0"/>
    <s v="Pagada en su Totalidad."/>
    <s v="MED"/>
    <d v="2024-09-13T00:00:00"/>
    <n v="173152"/>
    <n v="0"/>
    <n v="0"/>
    <n v="800596962"/>
    <n v="0"/>
    <n v="0"/>
    <n v="0"/>
    <n v="0"/>
    <n v="0"/>
    <n v="0"/>
  </r>
  <r>
    <n v="4"/>
    <n v="338978"/>
    <s v="HLC338978"/>
    <n v="39294"/>
    <s v="ORTEGA ZAMBRANO NEVAR FERNANDO"/>
    <s v="CC 94466531 "/>
    <n v="5350036349"/>
    <d v="2023-12-05T00:00:00"/>
    <x v="1"/>
    <n v="99700"/>
    <n v="99700"/>
    <n v="99700"/>
    <s v="Reclamación tramitada en su totalidad"/>
    <n v="1"/>
    <x v="0"/>
    <s v="Pagada en su Totalidad."/>
    <s v="MED"/>
    <d v="2024-09-13T00:00:00"/>
    <n v="99700"/>
    <n v="0"/>
    <n v="0"/>
    <n v="800596962"/>
    <n v="0"/>
    <n v="0"/>
    <n v="0"/>
    <n v="0"/>
    <n v="0"/>
    <n v="0"/>
  </r>
  <r>
    <n v="5"/>
    <n v="388475"/>
    <s v="HLC-388475"/>
    <n v="401256"/>
    <s v="CAICEDO RAMIREZ JESUS ARLEY"/>
    <s v="CC 94044178 "/>
    <n v="3600020595"/>
    <d v="2024-08-15T00:00:00"/>
    <x v="3"/>
    <n v="178088"/>
    <n v="178088"/>
    <n v="178088"/>
    <s v="Se glosa  en función a 3.65, por la cantidad: 1, por el valor de 178.088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de auditoria integral.||"/>
    <n v="2"/>
    <x v="1"/>
    <s v="Pendiente de recibir Informacion."/>
    <s v="MED"/>
    <s v=""/>
    <n v="0"/>
    <n v="0"/>
    <n v="0"/>
    <n v="0"/>
    <n v="0"/>
    <n v="0"/>
    <n v="0"/>
    <n v="178088"/>
    <n v="0"/>
    <n v="178088"/>
  </r>
  <r>
    <n v="6"/>
    <n v="365635"/>
    <s v="HLC365635"/>
    <n v="35661"/>
    <s v="PARRA PARRA MARYELIS DEL VALLE"/>
    <s v="AS VEN21760303 "/>
    <n v="4200015278"/>
    <d v="2024-08-15T00:00:00"/>
    <x v="4"/>
    <n v="532930"/>
    <n v="532930"/>
    <n v="532930"/>
    <s v="Preglosa Técnica por Proceso, diferencia de valor en Código: 21101  Mano, dedos, puño (muñeca), codo, pie,  clavícula, antebrazo, cuello de pie  (tobillo), edad ósea (carpograma), calcáneo.||Preglosa Técnica por Proceso, diferencia de valor en Código: 39145  Consulta de urgencias.||"/>
    <n v="5"/>
    <x v="2"/>
    <s v="Pendiente de recibir Informacion."/>
    <s v="MED"/>
    <d v="2024-09-04T00:00:00"/>
    <n v="518030"/>
    <n v="0"/>
    <n v="0"/>
    <n v="800595396"/>
    <n v="14900"/>
    <n v="0"/>
    <n v="0"/>
    <n v="0"/>
    <n v="0"/>
    <n v="14900"/>
  </r>
  <r>
    <n v="7"/>
    <n v="11824"/>
    <n v="11824"/>
    <n v="0"/>
    <n v="0"/>
    <n v="0"/>
    <n v="0"/>
    <d v="1899-12-30T00:00:00"/>
    <x v="5"/>
    <n v="116252"/>
    <n v="116252"/>
    <n v="116252"/>
    <s v="Reclamación no registra en sistema."/>
    <n v="8"/>
    <x v="3"/>
    <n v="0"/>
    <n v="0"/>
    <d v="1899-12-30T00:00:00"/>
    <n v="0"/>
    <n v="0"/>
    <n v="0"/>
    <n v="0"/>
    <n v="0"/>
    <n v="0"/>
    <n v="0"/>
    <n v="0"/>
    <n v="116252"/>
    <n v="0"/>
  </r>
  <r>
    <n v="8"/>
    <n v="46419"/>
    <n v="46419"/>
    <n v="0"/>
    <n v="0"/>
    <n v="0"/>
    <n v="0"/>
    <d v="1899-12-30T00:00:00"/>
    <x v="5"/>
    <n v="110296"/>
    <n v="110296"/>
    <n v="59565"/>
    <s v="Reclamación no registra en sistema."/>
    <n v="8"/>
    <x v="3"/>
    <n v="0"/>
    <n v="0"/>
    <d v="1899-12-30T00:00:00"/>
    <n v="0"/>
    <n v="0"/>
    <n v="0"/>
    <n v="0"/>
    <n v="0"/>
    <n v="0"/>
    <n v="0"/>
    <n v="0"/>
    <n v="110296"/>
    <n v="0"/>
  </r>
  <r>
    <n v="9"/>
    <n v="816875"/>
    <n v="816875"/>
    <n v="0"/>
    <n v="0"/>
    <n v="0"/>
    <n v="0"/>
    <d v="1899-12-30T00:00:00"/>
    <x v="5"/>
    <n v="95300"/>
    <n v="95300"/>
    <n v="95300"/>
    <s v="Reclamación no registra en sistema."/>
    <n v="8"/>
    <x v="3"/>
    <n v="0"/>
    <n v="0"/>
    <d v="1899-12-30T00:00:00"/>
    <n v="0"/>
    <n v="0"/>
    <n v="0"/>
    <n v="0"/>
    <n v="0"/>
    <n v="0"/>
    <n v="0"/>
    <n v="0"/>
    <n v="95300"/>
    <n v="0"/>
  </r>
  <r>
    <n v="10"/>
    <n v="817927"/>
    <n v="817927"/>
    <n v="0"/>
    <n v="0"/>
    <n v="0"/>
    <n v="0"/>
    <d v="1899-12-30T00:00:00"/>
    <x v="5"/>
    <n v="313080"/>
    <n v="313080"/>
    <n v="46565"/>
    <s v="Reclamación no registra en sistema."/>
    <n v="8"/>
    <x v="3"/>
    <n v="0"/>
    <n v="0"/>
    <d v="1899-12-30T00:00:00"/>
    <n v="0"/>
    <n v="0"/>
    <n v="0"/>
    <n v="0"/>
    <n v="0"/>
    <n v="0"/>
    <n v="0"/>
    <n v="0"/>
    <n v="313080"/>
    <n v="0"/>
  </r>
  <r>
    <n v="11"/>
    <n v="820858"/>
    <n v="820858"/>
    <n v="0"/>
    <n v="0"/>
    <n v="0"/>
    <n v="0"/>
    <d v="1899-12-30T00:00:00"/>
    <x v="5"/>
    <n v="95300"/>
    <n v="95300"/>
    <n v="4765"/>
    <s v="Reclamación no registra en sistema."/>
    <n v="8"/>
    <x v="3"/>
    <n v="0"/>
    <n v="0"/>
    <d v="1899-12-30T00:00:00"/>
    <n v="0"/>
    <n v="0"/>
    <n v="0"/>
    <n v="0"/>
    <n v="0"/>
    <n v="0"/>
    <n v="0"/>
    <n v="0"/>
    <n v="95300"/>
    <n v="0"/>
  </r>
  <r>
    <n v="12"/>
    <n v="823728"/>
    <n v="823728"/>
    <n v="0"/>
    <n v="0"/>
    <n v="0"/>
    <n v="0"/>
    <d v="1899-12-30T00:00:00"/>
    <x v="5"/>
    <n v="51300"/>
    <n v="51300"/>
    <n v="51300"/>
    <s v="Reclamación no registra en sistema."/>
    <n v="8"/>
    <x v="3"/>
    <n v="0"/>
    <n v="0"/>
    <d v="1899-12-30T00:00:00"/>
    <n v="0"/>
    <n v="0"/>
    <n v="0"/>
    <n v="0"/>
    <n v="0"/>
    <n v="0"/>
    <n v="0"/>
    <n v="0"/>
    <n v="51300"/>
    <n v="0"/>
  </r>
  <r>
    <n v="13"/>
    <n v="823711"/>
    <n v="823711"/>
    <n v="0"/>
    <n v="0"/>
    <n v="0"/>
    <n v="0"/>
    <d v="1899-12-30T00:00:00"/>
    <x v="5"/>
    <n v="76832"/>
    <n v="76832"/>
    <n v="4275"/>
    <s v="Reclamación no registra en sistema."/>
    <n v="8"/>
    <x v="3"/>
    <n v="0"/>
    <n v="0"/>
    <d v="1899-12-30T00:00:00"/>
    <n v="0"/>
    <n v="0"/>
    <n v="0"/>
    <n v="0"/>
    <n v="0"/>
    <n v="0"/>
    <n v="0"/>
    <n v="0"/>
    <n v="76832"/>
    <n v="0"/>
  </r>
  <r>
    <n v="14"/>
    <n v="828136"/>
    <n v="828136"/>
    <n v="0"/>
    <n v="0"/>
    <n v="0"/>
    <n v="0"/>
    <d v="1899-12-30T00:00:00"/>
    <x v="5"/>
    <n v="95300"/>
    <n v="95300"/>
    <n v="4765"/>
    <s v="Reclamación no registra en sistema."/>
    <n v="8"/>
    <x v="3"/>
    <n v="0"/>
    <n v="0"/>
    <d v="1899-12-30T00:00:00"/>
    <n v="0"/>
    <n v="0"/>
    <n v="0"/>
    <n v="0"/>
    <n v="0"/>
    <n v="0"/>
    <n v="0"/>
    <n v="0"/>
    <n v="95300"/>
    <n v="0"/>
  </r>
  <r>
    <n v="15"/>
    <n v="829542"/>
    <n v="829542"/>
    <n v="0"/>
    <n v="0"/>
    <n v="0"/>
    <n v="0"/>
    <d v="1899-12-30T00:00:00"/>
    <x v="5"/>
    <n v="108100"/>
    <n v="108100"/>
    <n v="4930"/>
    <s v="Reclamación no registra en sistema."/>
    <n v="8"/>
    <x v="3"/>
    <n v="0"/>
    <n v="0"/>
    <d v="1899-12-30T00:00:00"/>
    <n v="0"/>
    <n v="0"/>
    <n v="0"/>
    <n v="0"/>
    <n v="0"/>
    <n v="0"/>
    <n v="0"/>
    <n v="0"/>
    <n v="108100"/>
    <n v="0"/>
  </r>
  <r>
    <n v="16"/>
    <n v="832208"/>
    <n v="832208"/>
    <n v="0"/>
    <n v="0"/>
    <n v="0"/>
    <n v="0"/>
    <d v="1899-12-30T00:00:00"/>
    <x v="5"/>
    <n v="149700"/>
    <n v="149700"/>
    <n v="47290"/>
    <s v="Reclamación no registra en sistema."/>
    <n v="8"/>
    <x v="3"/>
    <n v="0"/>
    <n v="0"/>
    <d v="1899-12-30T00:00:00"/>
    <n v="0"/>
    <n v="0"/>
    <n v="0"/>
    <n v="0"/>
    <n v="0"/>
    <n v="0"/>
    <n v="0"/>
    <n v="0"/>
    <n v="149700"/>
    <n v="0"/>
  </r>
  <r>
    <n v="17"/>
    <n v="846211"/>
    <n v="846211"/>
    <n v="0"/>
    <n v="0"/>
    <n v="0"/>
    <n v="0"/>
    <d v="1899-12-30T00:00:00"/>
    <x v="5"/>
    <n v="54230"/>
    <n v="54230"/>
    <n v="2565"/>
    <s v="Reclamación no registra en sistema."/>
    <n v="8"/>
    <x v="3"/>
    <n v="0"/>
    <n v="0"/>
    <d v="1899-12-30T00:00:00"/>
    <n v="0"/>
    <n v="0"/>
    <n v="0"/>
    <n v="0"/>
    <n v="0"/>
    <n v="0"/>
    <n v="0"/>
    <n v="0"/>
    <n v="54230"/>
    <n v="0"/>
  </r>
  <r>
    <n v="18"/>
    <n v="855304"/>
    <n v="855304"/>
    <n v="0"/>
    <n v="0"/>
    <n v="0"/>
    <n v="0"/>
    <d v="1899-12-30T00:00:00"/>
    <x v="5"/>
    <n v="96074"/>
    <n v="96074"/>
    <n v="4765"/>
    <s v="Reclamación no registra en sistema."/>
    <n v="8"/>
    <x v="3"/>
    <n v="0"/>
    <n v="0"/>
    <d v="1899-12-30T00:00:00"/>
    <n v="0"/>
    <n v="0"/>
    <n v="0"/>
    <n v="0"/>
    <n v="0"/>
    <n v="0"/>
    <n v="0"/>
    <n v="0"/>
    <n v="96074"/>
    <n v="0"/>
  </r>
  <r>
    <n v="19"/>
    <n v="857163"/>
    <n v="857163"/>
    <n v="0"/>
    <n v="0"/>
    <n v="0"/>
    <n v="0"/>
    <d v="1899-12-30T00:00:00"/>
    <x v="5"/>
    <n v="115600"/>
    <n v="115600"/>
    <n v="5780"/>
    <s v="Reclamación no registra en sistema."/>
    <n v="8"/>
    <x v="3"/>
    <n v="0"/>
    <n v="0"/>
    <d v="1899-12-30T00:00:00"/>
    <n v="0"/>
    <n v="0"/>
    <n v="0"/>
    <n v="0"/>
    <n v="0"/>
    <n v="0"/>
    <n v="0"/>
    <n v="0"/>
    <n v="115600"/>
    <n v="0"/>
  </r>
  <r>
    <n v="20"/>
    <n v="871538"/>
    <n v="871538"/>
    <n v="0"/>
    <n v="0"/>
    <n v="0"/>
    <n v="0"/>
    <d v="1899-12-30T00:00:00"/>
    <x v="5"/>
    <n v="108100"/>
    <n v="108100"/>
    <n v="4930"/>
    <s v="Reclamación no registra en sistema."/>
    <n v="8"/>
    <x v="3"/>
    <n v="0"/>
    <n v="0"/>
    <d v="1899-12-30T00:00:00"/>
    <n v="0"/>
    <n v="0"/>
    <n v="0"/>
    <n v="0"/>
    <n v="0"/>
    <n v="0"/>
    <n v="0"/>
    <n v="0"/>
    <n v="108100"/>
    <n v="0"/>
  </r>
  <r>
    <n v="21"/>
    <n v="876552"/>
    <n v="876552"/>
    <n v="0"/>
    <n v="0"/>
    <n v="0"/>
    <n v="0"/>
    <d v="1899-12-30T00:00:00"/>
    <x v="5"/>
    <n v="101100"/>
    <n v="101100"/>
    <n v="16135"/>
    <s v="Reclamación no registra en sistema."/>
    <n v="8"/>
    <x v="3"/>
    <n v="0"/>
    <n v="0"/>
    <d v="1899-12-30T00:00:00"/>
    <n v="0"/>
    <n v="0"/>
    <n v="0"/>
    <n v="0"/>
    <n v="0"/>
    <n v="0"/>
    <n v="0"/>
    <n v="0"/>
    <n v="101100"/>
    <n v="0"/>
  </r>
  <r>
    <n v="22"/>
    <n v="884816"/>
    <n v="884816"/>
    <n v="0"/>
    <n v="0"/>
    <n v="0"/>
    <n v="0"/>
    <d v="1899-12-30T00:00:00"/>
    <x v="5"/>
    <n v="55236"/>
    <n v="55236"/>
    <n v="2720"/>
    <s v="Reclamación no registra en sistema."/>
    <n v="8"/>
    <x v="3"/>
    <n v="0"/>
    <n v="0"/>
    <d v="1899-12-30T00:00:00"/>
    <n v="0"/>
    <n v="0"/>
    <n v="0"/>
    <n v="0"/>
    <n v="0"/>
    <n v="0"/>
    <n v="0"/>
    <n v="0"/>
    <n v="55236"/>
    <n v="0"/>
  </r>
  <r>
    <n v="23"/>
    <n v="884752"/>
    <n v="884752"/>
    <n v="0"/>
    <n v="0"/>
    <n v="0"/>
    <n v="0"/>
    <d v="1899-12-30T00:00:00"/>
    <x v="5"/>
    <n v="101100"/>
    <n v="101100"/>
    <n v="5055"/>
    <s v="Reclamación no registra en sistema."/>
    <n v="8"/>
    <x v="3"/>
    <n v="0"/>
    <n v="0"/>
    <d v="1899-12-30T00:00:00"/>
    <n v="0"/>
    <n v="0"/>
    <n v="0"/>
    <n v="0"/>
    <n v="0"/>
    <n v="0"/>
    <n v="0"/>
    <n v="0"/>
    <n v="101100"/>
    <n v="0"/>
  </r>
  <r>
    <n v="24"/>
    <n v="887009"/>
    <n v="887009"/>
    <n v="0"/>
    <n v="0"/>
    <n v="0"/>
    <n v="0"/>
    <d v="1899-12-30T00:00:00"/>
    <x v="5"/>
    <n v="54400"/>
    <n v="54400"/>
    <n v="2720"/>
    <s v="Reclamación no registra en sistema."/>
    <n v="8"/>
    <x v="3"/>
    <n v="0"/>
    <n v="0"/>
    <d v="1899-12-30T00:00:00"/>
    <n v="0"/>
    <n v="0"/>
    <n v="0"/>
    <n v="0"/>
    <n v="0"/>
    <n v="0"/>
    <n v="0"/>
    <n v="0"/>
    <n v="54400"/>
    <n v="0"/>
  </r>
  <r>
    <n v="25"/>
    <n v="888604"/>
    <n v="888604"/>
    <n v="0"/>
    <n v="0"/>
    <n v="0"/>
    <n v="0"/>
    <d v="1899-12-30T00:00:00"/>
    <x v="5"/>
    <n v="55236"/>
    <n v="55236"/>
    <n v="2720"/>
    <s v="Reclamación no registra en sistema."/>
    <n v="8"/>
    <x v="3"/>
    <n v="0"/>
    <n v="0"/>
    <d v="1899-12-30T00:00:00"/>
    <n v="0"/>
    <n v="0"/>
    <n v="0"/>
    <n v="0"/>
    <n v="0"/>
    <n v="0"/>
    <n v="0"/>
    <n v="0"/>
    <n v="55236"/>
    <n v="0"/>
  </r>
  <r>
    <n v="26"/>
    <n v="890729"/>
    <n v="890729"/>
    <n v="0"/>
    <n v="0"/>
    <n v="0"/>
    <n v="0"/>
    <d v="1899-12-30T00:00:00"/>
    <x v="5"/>
    <n v="55236"/>
    <n v="55236"/>
    <n v="2720"/>
    <s v="Reclamación no registra en sistema."/>
    <n v="8"/>
    <x v="3"/>
    <n v="0"/>
    <n v="0"/>
    <d v="1899-12-30T00:00:00"/>
    <n v="0"/>
    <n v="0"/>
    <n v="0"/>
    <n v="0"/>
    <n v="0"/>
    <n v="0"/>
    <n v="0"/>
    <n v="0"/>
    <n v="55236"/>
    <n v="0"/>
  </r>
  <r>
    <n v="27"/>
    <n v="891870"/>
    <n v="891870"/>
    <n v="0"/>
    <n v="0"/>
    <n v="0"/>
    <n v="0"/>
    <d v="1899-12-30T00:00:00"/>
    <x v="5"/>
    <n v="114600"/>
    <n v="114600"/>
    <n v="5160"/>
    <s v="Reclamación no registra en sistema."/>
    <n v="8"/>
    <x v="3"/>
    <n v="0"/>
    <n v="0"/>
    <d v="1899-12-30T00:00:00"/>
    <n v="0"/>
    <n v="0"/>
    <n v="0"/>
    <n v="0"/>
    <n v="0"/>
    <n v="0"/>
    <n v="0"/>
    <n v="0"/>
    <n v="114600"/>
    <n v="0"/>
  </r>
  <r>
    <n v="28"/>
    <n v="892426"/>
    <n v="892426"/>
    <n v="0"/>
    <n v="0"/>
    <n v="0"/>
    <n v="0"/>
    <d v="1899-12-30T00:00:00"/>
    <x v="5"/>
    <n v="54929"/>
    <n v="54929"/>
    <n v="2720"/>
    <s v="Reclamación no registra en sistema."/>
    <n v="8"/>
    <x v="3"/>
    <n v="0"/>
    <n v="0"/>
    <d v="1899-12-30T00:00:00"/>
    <n v="0"/>
    <n v="0"/>
    <n v="0"/>
    <n v="0"/>
    <n v="0"/>
    <n v="0"/>
    <n v="0"/>
    <n v="0"/>
    <n v="54929"/>
    <n v="0"/>
  </r>
  <r>
    <n v="29"/>
    <n v="910265"/>
    <n v="910265"/>
    <n v="0"/>
    <n v="0"/>
    <n v="0"/>
    <n v="0"/>
    <d v="1899-12-30T00:00:00"/>
    <x v="5"/>
    <n v="116631"/>
    <n v="116631"/>
    <n v="5160"/>
    <s v="Reclamación no registra en sistema."/>
    <n v="8"/>
    <x v="3"/>
    <n v="0"/>
    <n v="0"/>
    <d v="1899-12-30T00:00:00"/>
    <n v="0"/>
    <n v="0"/>
    <n v="0"/>
    <n v="0"/>
    <n v="0"/>
    <n v="0"/>
    <n v="0"/>
    <n v="0"/>
    <n v="116631"/>
    <n v="0"/>
  </r>
  <r>
    <n v="30"/>
    <n v="914764"/>
    <n v="914764"/>
    <n v="0"/>
    <n v="0"/>
    <n v="0"/>
    <n v="0"/>
    <d v="1899-12-30T00:00:00"/>
    <x v="5"/>
    <n v="114900"/>
    <n v="114900"/>
    <n v="5745"/>
    <s v="Reclamación no registra en sistema."/>
    <n v="8"/>
    <x v="3"/>
    <n v="0"/>
    <n v="0"/>
    <d v="1899-12-30T00:00:00"/>
    <n v="0"/>
    <n v="0"/>
    <n v="0"/>
    <n v="0"/>
    <n v="0"/>
    <n v="0"/>
    <n v="0"/>
    <n v="0"/>
    <n v="114900"/>
    <n v="0"/>
  </r>
  <r>
    <n v="31"/>
    <n v="917321"/>
    <n v="917321"/>
    <n v="0"/>
    <n v="0"/>
    <n v="0"/>
    <n v="0"/>
    <d v="1899-12-30T00:00:00"/>
    <x v="5"/>
    <n v="114600"/>
    <n v="114600"/>
    <n v="5160"/>
    <s v="Reclamación no registra en sistema."/>
    <n v="8"/>
    <x v="3"/>
    <n v="0"/>
    <n v="0"/>
    <d v="1899-12-30T00:00:00"/>
    <n v="0"/>
    <n v="0"/>
    <n v="0"/>
    <n v="0"/>
    <n v="0"/>
    <n v="0"/>
    <n v="0"/>
    <n v="0"/>
    <n v="114600"/>
    <n v="0"/>
  </r>
  <r>
    <n v="32"/>
    <n v="954990"/>
    <n v="954990"/>
    <n v="0"/>
    <n v="0"/>
    <n v="0"/>
    <n v="0"/>
    <d v="1899-12-30T00:00:00"/>
    <x v="5"/>
    <n v="125938"/>
    <n v="125938"/>
    <n v="6185"/>
    <s v="Reclamación no registra en sistema."/>
    <n v="8"/>
    <x v="3"/>
    <n v="0"/>
    <n v="0"/>
    <d v="1899-12-30T00:00:00"/>
    <n v="0"/>
    <n v="0"/>
    <n v="0"/>
    <n v="0"/>
    <n v="0"/>
    <n v="0"/>
    <n v="0"/>
    <n v="0"/>
    <n v="125938"/>
    <n v="0"/>
  </r>
  <r>
    <n v="33"/>
    <n v="272217"/>
    <s v="HLC272217"/>
    <n v="0"/>
    <n v="0"/>
    <n v="0"/>
    <n v="0"/>
    <d v="1899-12-30T00:00:00"/>
    <x v="5"/>
    <n v="65600"/>
    <n v="65600"/>
    <n v="65600"/>
    <s v="Reclamación no registra en sistema."/>
    <n v="8"/>
    <x v="3"/>
    <n v="0"/>
    <n v="0"/>
    <d v="1899-12-30T00:00:00"/>
    <n v="0"/>
    <n v="0"/>
    <n v="0"/>
    <n v="0"/>
    <n v="0"/>
    <n v="0"/>
    <n v="0"/>
    <n v="0"/>
    <n v="65600"/>
    <n v="0"/>
  </r>
  <r>
    <n v="34"/>
    <n v="278380"/>
    <s v="HLC278380"/>
    <n v="0"/>
    <n v="0"/>
    <n v="0"/>
    <n v="0"/>
    <d v="1899-12-30T00:00:00"/>
    <x v="5"/>
    <n v="179200"/>
    <n v="179200"/>
    <n v="179200"/>
    <s v="Reclamación no registra en sistema."/>
    <n v="8"/>
    <x v="3"/>
    <n v="0"/>
    <n v="0"/>
    <d v="1899-12-30T00:00:00"/>
    <n v="0"/>
    <n v="0"/>
    <n v="0"/>
    <n v="0"/>
    <n v="0"/>
    <n v="0"/>
    <n v="0"/>
    <n v="0"/>
    <n v="179200"/>
    <n v="0"/>
  </r>
  <r>
    <n v="35"/>
    <n v="284890"/>
    <s v="HLC284890"/>
    <n v="0"/>
    <n v="0"/>
    <n v="0"/>
    <n v="0"/>
    <d v="1899-12-30T00:00:00"/>
    <x v="5"/>
    <n v="125577"/>
    <n v="125577"/>
    <n v="125577"/>
    <s v="Reclamación no registra en sistema."/>
    <n v="8"/>
    <x v="3"/>
    <n v="0"/>
    <n v="0"/>
    <d v="1899-12-30T00:00:00"/>
    <n v="0"/>
    <n v="0"/>
    <n v="0"/>
    <n v="0"/>
    <n v="0"/>
    <n v="0"/>
    <n v="0"/>
    <n v="0"/>
    <n v="125577"/>
    <n v="0"/>
  </r>
  <r>
    <n v="36"/>
    <n v="292144"/>
    <s v="HLC292144"/>
    <n v="0"/>
    <n v="0"/>
    <n v="0"/>
    <n v="0"/>
    <d v="1899-12-30T00:00:00"/>
    <x v="5"/>
    <n v="106200"/>
    <n v="106200"/>
    <n v="106200"/>
    <s v="Reclamación no registra en sistema."/>
    <n v="8"/>
    <x v="3"/>
    <n v="0"/>
    <n v="0"/>
    <d v="1899-12-30T00:00:00"/>
    <n v="0"/>
    <n v="0"/>
    <n v="0"/>
    <n v="0"/>
    <n v="0"/>
    <n v="0"/>
    <n v="0"/>
    <n v="0"/>
    <n v="106200"/>
    <n v="0"/>
  </r>
  <r>
    <n v="37"/>
    <n v="293533"/>
    <s v="HLC293533"/>
    <n v="0"/>
    <n v="0"/>
    <n v="0"/>
    <n v="0"/>
    <d v="1899-12-30T00:00:00"/>
    <x v="5"/>
    <n v="106200"/>
    <n v="106200"/>
    <n v="106200"/>
    <s v="Reclamación no registra en sistema."/>
    <n v="8"/>
    <x v="3"/>
    <n v="0"/>
    <n v="0"/>
    <d v="1899-12-30T00:00:00"/>
    <n v="0"/>
    <n v="0"/>
    <n v="0"/>
    <n v="0"/>
    <n v="0"/>
    <n v="0"/>
    <n v="0"/>
    <n v="0"/>
    <n v="106200"/>
    <n v="0"/>
  </r>
  <r>
    <n v="38"/>
    <n v="297567"/>
    <s v="HLC297567"/>
    <n v="0"/>
    <n v="0"/>
    <n v="0"/>
    <n v="0"/>
    <d v="1899-12-30T00:00:00"/>
    <x v="5"/>
    <n v="281770"/>
    <n v="281770"/>
    <n v="281770"/>
    <s v="Reclamación no registra en sistema."/>
    <n v="8"/>
    <x v="3"/>
    <n v="0"/>
    <n v="0"/>
    <d v="1899-12-30T00:00:00"/>
    <n v="0"/>
    <n v="0"/>
    <n v="0"/>
    <n v="0"/>
    <n v="0"/>
    <n v="0"/>
    <n v="0"/>
    <n v="0"/>
    <n v="281770"/>
    <n v="0"/>
  </r>
  <r>
    <n v="39"/>
    <n v="300393"/>
    <s v="HLC300393"/>
    <n v="0"/>
    <n v="0"/>
    <n v="0"/>
    <n v="0"/>
    <d v="1899-12-30T00:00:00"/>
    <x v="5"/>
    <n v="40900"/>
    <n v="40900"/>
    <n v="40900"/>
    <s v="Reclamación no registra en sistema."/>
    <n v="8"/>
    <x v="3"/>
    <n v="0"/>
    <n v="0"/>
    <d v="1899-12-30T00:00:00"/>
    <n v="0"/>
    <n v="0"/>
    <n v="0"/>
    <n v="0"/>
    <n v="0"/>
    <n v="0"/>
    <n v="0"/>
    <n v="0"/>
    <n v="40900"/>
    <n v="0"/>
  </r>
  <r>
    <n v="40"/>
    <n v="302000"/>
    <s v="HLC302000"/>
    <n v="0"/>
    <n v="0"/>
    <n v="0"/>
    <n v="0"/>
    <d v="1899-12-30T00:00:00"/>
    <x v="5"/>
    <n v="66782"/>
    <n v="66782"/>
    <n v="66782"/>
    <s v="Reclamación no registra en sistema."/>
    <n v="8"/>
    <x v="3"/>
    <n v="0"/>
    <n v="0"/>
    <d v="1899-12-30T00:00:00"/>
    <n v="0"/>
    <n v="0"/>
    <n v="0"/>
    <n v="0"/>
    <n v="0"/>
    <n v="0"/>
    <n v="0"/>
    <n v="0"/>
    <n v="66782"/>
    <n v="0"/>
  </r>
  <r>
    <n v="41"/>
    <n v="302407"/>
    <s v="HLC302407"/>
    <n v="0"/>
    <n v="0"/>
    <n v="0"/>
    <n v="0"/>
    <d v="1899-12-30T00:00:00"/>
    <x v="5"/>
    <n v="144200"/>
    <n v="144200"/>
    <n v="144200"/>
    <s v="Reclamación no registra en sistema."/>
    <n v="8"/>
    <x v="3"/>
    <n v="0"/>
    <n v="0"/>
    <d v="1899-12-30T00:00:00"/>
    <n v="0"/>
    <n v="0"/>
    <n v="0"/>
    <n v="0"/>
    <n v="0"/>
    <n v="0"/>
    <n v="0"/>
    <n v="0"/>
    <n v="144200"/>
    <n v="0"/>
  </r>
  <r>
    <n v="42"/>
    <n v="302670"/>
    <s v="HLC302670"/>
    <n v="0"/>
    <n v="0"/>
    <n v="0"/>
    <n v="0"/>
    <d v="1899-12-30T00:00:00"/>
    <x v="5"/>
    <n v="104355"/>
    <n v="104355"/>
    <n v="104355"/>
    <s v="Reclamación no registra en sistema."/>
    <n v="8"/>
    <x v="3"/>
    <n v="0"/>
    <n v="0"/>
    <d v="1899-12-30T00:00:00"/>
    <n v="0"/>
    <n v="0"/>
    <n v="0"/>
    <n v="0"/>
    <n v="0"/>
    <n v="0"/>
    <n v="0"/>
    <n v="0"/>
    <n v="104355"/>
    <n v="0"/>
  </r>
  <r>
    <n v="43"/>
    <n v="302906"/>
    <s v="HLC302906"/>
    <n v="0"/>
    <n v="0"/>
    <n v="0"/>
    <n v="0"/>
    <d v="1899-12-30T00:00:00"/>
    <x v="5"/>
    <n v="116537"/>
    <n v="116537"/>
    <n v="116537"/>
    <s v="Reclamación no registra en sistema."/>
    <n v="8"/>
    <x v="3"/>
    <n v="0"/>
    <n v="0"/>
    <d v="1899-12-30T00:00:00"/>
    <n v="0"/>
    <n v="0"/>
    <n v="0"/>
    <n v="0"/>
    <n v="0"/>
    <n v="0"/>
    <n v="0"/>
    <n v="0"/>
    <n v="116537"/>
    <n v="0"/>
  </r>
  <r>
    <n v="44"/>
    <n v="302957"/>
    <s v="HLC302957"/>
    <n v="0"/>
    <n v="0"/>
    <n v="0"/>
    <n v="0"/>
    <d v="1899-12-30T00:00:00"/>
    <x v="5"/>
    <n v="65700"/>
    <n v="65700"/>
    <n v="65700"/>
    <s v="Reclamación no registra en sistema."/>
    <n v="8"/>
    <x v="3"/>
    <n v="0"/>
    <n v="0"/>
    <d v="1899-12-30T00:00:00"/>
    <n v="0"/>
    <n v="0"/>
    <n v="0"/>
    <n v="0"/>
    <n v="0"/>
    <n v="0"/>
    <n v="0"/>
    <n v="0"/>
    <n v="65700"/>
    <n v="0"/>
  </r>
  <r>
    <n v="45"/>
    <n v="303246"/>
    <s v="HLC303246"/>
    <n v="0"/>
    <n v="0"/>
    <n v="0"/>
    <n v="0"/>
    <d v="1899-12-30T00:00:00"/>
    <x v="5"/>
    <n v="117315"/>
    <n v="117315"/>
    <n v="117315"/>
    <s v="Reclamación no registra en sistema."/>
    <n v="8"/>
    <x v="3"/>
    <n v="0"/>
    <n v="0"/>
    <d v="1899-12-30T00:00:00"/>
    <n v="0"/>
    <n v="0"/>
    <n v="0"/>
    <n v="0"/>
    <n v="0"/>
    <n v="0"/>
    <n v="0"/>
    <n v="0"/>
    <n v="117315"/>
    <n v="0"/>
  </r>
  <r>
    <n v="46"/>
    <n v="303382"/>
    <s v="HLC303382"/>
    <n v="0"/>
    <n v="0"/>
    <n v="0"/>
    <n v="0"/>
    <d v="1899-12-30T00:00:00"/>
    <x v="5"/>
    <n v="65700"/>
    <n v="65700"/>
    <n v="65700"/>
    <s v="Reclamación no registra en sistema."/>
    <n v="8"/>
    <x v="3"/>
    <n v="0"/>
    <n v="0"/>
    <d v="1899-12-30T00:00:00"/>
    <n v="0"/>
    <n v="0"/>
    <n v="0"/>
    <n v="0"/>
    <n v="0"/>
    <n v="0"/>
    <n v="0"/>
    <n v="0"/>
    <n v="65700"/>
    <n v="0"/>
  </r>
  <r>
    <n v="47"/>
    <n v="305009"/>
    <s v="HLC305009"/>
    <n v="0"/>
    <n v="0"/>
    <n v="0"/>
    <n v="0"/>
    <d v="1899-12-30T00:00:00"/>
    <x v="5"/>
    <n v="111609"/>
    <n v="111609"/>
    <n v="111609"/>
    <s v="Reclamación no registra en sistema."/>
    <n v="8"/>
    <x v="3"/>
    <n v="0"/>
    <n v="0"/>
    <d v="1899-12-30T00:00:00"/>
    <n v="0"/>
    <n v="0"/>
    <n v="0"/>
    <n v="0"/>
    <n v="0"/>
    <n v="0"/>
    <n v="0"/>
    <n v="0"/>
    <n v="111609"/>
    <n v="0"/>
  </r>
  <r>
    <n v="48"/>
    <n v="305347"/>
    <s v="HLC305347"/>
    <n v="0"/>
    <n v="0"/>
    <n v="0"/>
    <n v="0"/>
    <d v="1899-12-30T00:00:00"/>
    <x v="5"/>
    <n v="279161"/>
    <n v="279161"/>
    <n v="279161"/>
    <s v="Reclamación no registra en sistema."/>
    <n v="8"/>
    <x v="3"/>
    <n v="0"/>
    <n v="0"/>
    <d v="1899-12-30T00:00:00"/>
    <n v="0"/>
    <n v="0"/>
    <n v="0"/>
    <n v="0"/>
    <n v="0"/>
    <n v="0"/>
    <n v="0"/>
    <n v="0"/>
    <n v="279161"/>
    <n v="0"/>
  </r>
  <r>
    <n v="49"/>
    <n v="305842"/>
    <s v="HLC305842"/>
    <n v="0"/>
    <n v="0"/>
    <n v="0"/>
    <n v="0"/>
    <d v="1899-12-30T00:00:00"/>
    <x v="5"/>
    <n v="104667"/>
    <n v="104667"/>
    <n v="104667"/>
    <s v="Reclamación no registra en sistema."/>
    <n v="8"/>
    <x v="3"/>
    <n v="0"/>
    <n v="0"/>
    <d v="1899-12-30T00:00:00"/>
    <n v="0"/>
    <n v="0"/>
    <n v="0"/>
    <n v="0"/>
    <n v="0"/>
    <n v="0"/>
    <n v="0"/>
    <n v="0"/>
    <n v="104667"/>
    <n v="0"/>
  </r>
  <r>
    <n v="50"/>
    <n v="306166"/>
    <s v="HLC306166"/>
    <n v="0"/>
    <n v="0"/>
    <n v="0"/>
    <n v="0"/>
    <d v="1899-12-30T00:00:00"/>
    <x v="5"/>
    <n v="153166"/>
    <n v="153166"/>
    <n v="153166"/>
    <s v="Reclamación no registra en sistema."/>
    <n v="8"/>
    <x v="3"/>
    <n v="0"/>
    <n v="0"/>
    <d v="1899-12-30T00:00:00"/>
    <n v="0"/>
    <n v="0"/>
    <n v="0"/>
    <n v="0"/>
    <n v="0"/>
    <n v="0"/>
    <n v="0"/>
    <n v="0"/>
    <n v="153166"/>
    <n v="0"/>
  </r>
  <r>
    <n v="51"/>
    <n v="308089"/>
    <s v="HLC308089"/>
    <n v="0"/>
    <n v="0"/>
    <n v="0"/>
    <n v="0"/>
    <d v="1899-12-30T00:00:00"/>
    <x v="5"/>
    <n v="216621"/>
    <n v="216621"/>
    <n v="216621"/>
    <s v="Reclamación no registra en sistema."/>
    <n v="8"/>
    <x v="3"/>
    <n v="0"/>
    <n v="0"/>
    <d v="1899-12-30T00:00:00"/>
    <n v="0"/>
    <n v="0"/>
    <n v="0"/>
    <n v="0"/>
    <n v="0"/>
    <n v="0"/>
    <n v="0"/>
    <n v="0"/>
    <n v="216621"/>
    <n v="0"/>
  </r>
  <r>
    <n v="52"/>
    <n v="351654"/>
    <s v="HLC351654"/>
    <n v="0"/>
    <n v="0"/>
    <n v="0"/>
    <n v="0"/>
    <d v="1899-12-30T00:00:00"/>
    <x v="5"/>
    <n v="65700"/>
    <n v="65700"/>
    <n v="65700"/>
    <s v="Reclamación no registra en sistema."/>
    <n v="8"/>
    <x v="3"/>
    <n v="0"/>
    <n v="0"/>
    <d v="1899-12-30T00:00:00"/>
    <n v="0"/>
    <n v="0"/>
    <n v="0"/>
    <n v="0"/>
    <n v="0"/>
    <n v="0"/>
    <n v="0"/>
    <n v="0"/>
    <n v="65700"/>
    <n v="0"/>
  </r>
  <r>
    <n v="53"/>
    <n v="309067"/>
    <s v="HLC309067"/>
    <n v="0"/>
    <n v="0"/>
    <n v="0"/>
    <n v="0"/>
    <d v="1899-12-30T00:00:00"/>
    <x v="5"/>
    <n v="260692"/>
    <n v="260692"/>
    <n v="260692"/>
    <s v="Reclamación no registra en sistema."/>
    <n v="8"/>
    <x v="3"/>
    <n v="0"/>
    <n v="0"/>
    <d v="1899-12-30T00:00:00"/>
    <n v="0"/>
    <n v="0"/>
    <n v="0"/>
    <n v="0"/>
    <n v="0"/>
    <n v="0"/>
    <n v="0"/>
    <n v="0"/>
    <n v="260692"/>
    <n v="0"/>
  </r>
  <r>
    <n v="54"/>
    <n v="309293"/>
    <s v="HLC309293"/>
    <n v="0"/>
    <n v="0"/>
    <n v="0"/>
    <n v="0"/>
    <d v="1899-12-30T00:00:00"/>
    <x v="5"/>
    <n v="67167"/>
    <n v="67167"/>
    <n v="67167"/>
    <s v="Reclamación no registra en sistema."/>
    <n v="8"/>
    <x v="3"/>
    <n v="0"/>
    <n v="0"/>
    <d v="1899-12-30T00:00:00"/>
    <n v="0"/>
    <n v="0"/>
    <n v="0"/>
    <n v="0"/>
    <n v="0"/>
    <n v="0"/>
    <n v="0"/>
    <n v="0"/>
    <n v="67167"/>
    <n v="0"/>
  </r>
  <r>
    <n v="55"/>
    <n v="353896"/>
    <s v="HLC353896"/>
    <n v="0"/>
    <n v="0"/>
    <n v="0"/>
    <n v="0"/>
    <d v="1899-12-30T00:00:00"/>
    <x v="5"/>
    <n v="325400"/>
    <n v="325400"/>
    <n v="325400"/>
    <s v="Reclamación no registra en sistema."/>
    <n v="8"/>
    <x v="3"/>
    <n v="0"/>
    <n v="0"/>
    <d v="1899-12-30T00:00:00"/>
    <n v="0"/>
    <n v="0"/>
    <n v="0"/>
    <n v="0"/>
    <n v="0"/>
    <n v="0"/>
    <n v="0"/>
    <n v="0"/>
    <n v="325400"/>
    <n v="0"/>
  </r>
  <r>
    <n v="56"/>
    <n v="357111"/>
    <s v="HLC357111"/>
    <n v="0"/>
    <n v="0"/>
    <n v="0"/>
    <n v="0"/>
    <d v="1899-12-30T00:00:00"/>
    <x v="5"/>
    <n v="76200"/>
    <n v="76200"/>
    <n v="76200"/>
    <s v="Reclamación no registra en sistema."/>
    <n v="8"/>
    <x v="3"/>
    <n v="0"/>
    <n v="0"/>
    <d v="1899-12-30T00:00:00"/>
    <n v="0"/>
    <n v="0"/>
    <n v="0"/>
    <n v="0"/>
    <n v="0"/>
    <n v="0"/>
    <n v="0"/>
    <n v="0"/>
    <n v="76200"/>
    <n v="0"/>
  </r>
  <r>
    <n v="57"/>
    <n v="357262"/>
    <s v="HLC357262"/>
    <n v="0"/>
    <n v="0"/>
    <n v="0"/>
    <n v="0"/>
    <d v="1899-12-30T00:00:00"/>
    <x v="5"/>
    <n v="76200"/>
    <n v="76200"/>
    <n v="76200"/>
    <s v="Reclamación no registra en sistema."/>
    <n v="8"/>
    <x v="3"/>
    <n v="0"/>
    <n v="0"/>
    <d v="1899-12-30T00:00:00"/>
    <n v="0"/>
    <n v="0"/>
    <n v="0"/>
    <n v="0"/>
    <n v="0"/>
    <n v="0"/>
    <n v="0"/>
    <n v="0"/>
    <n v="76200"/>
    <n v="0"/>
  </r>
  <r>
    <n v="58"/>
    <n v="357291"/>
    <s v="HLC357291"/>
    <n v="0"/>
    <n v="0"/>
    <n v="0"/>
    <n v="0"/>
    <d v="1899-12-30T00:00:00"/>
    <x v="5"/>
    <n v="76200"/>
    <n v="76200"/>
    <n v="76200"/>
    <s v="Reclamación no registra en sistema."/>
    <n v="8"/>
    <x v="3"/>
    <n v="0"/>
    <n v="0"/>
    <d v="1899-12-30T00:00:00"/>
    <n v="0"/>
    <n v="0"/>
    <n v="0"/>
    <n v="0"/>
    <n v="0"/>
    <n v="0"/>
    <n v="0"/>
    <n v="0"/>
    <n v="76200"/>
    <n v="0"/>
  </r>
  <r>
    <n v="59"/>
    <n v="362176"/>
    <s v="HLC362176"/>
    <n v="0"/>
    <n v="0"/>
    <n v="0"/>
    <n v="0"/>
    <d v="1899-12-30T00:00:00"/>
    <x v="5"/>
    <n v="308200"/>
    <n v="308200"/>
    <n v="308200"/>
    <s v="Reclamación no registra en sistema."/>
    <n v="8"/>
    <x v="3"/>
    <n v="0"/>
    <n v="0"/>
    <d v="1899-12-30T00:00:00"/>
    <n v="0"/>
    <n v="0"/>
    <n v="0"/>
    <n v="0"/>
    <n v="0"/>
    <n v="0"/>
    <n v="0"/>
    <n v="0"/>
    <n v="308200"/>
    <n v="0"/>
  </r>
  <r>
    <n v="60"/>
    <n v="362844"/>
    <s v="HLC362844"/>
    <n v="0"/>
    <n v="0"/>
    <n v="0"/>
    <n v="0"/>
    <d v="1899-12-30T00:00:00"/>
    <x v="5"/>
    <n v="338800"/>
    <n v="338800"/>
    <n v="338800"/>
    <s v="Reclamación no registra en sistema."/>
    <n v="8"/>
    <x v="3"/>
    <n v="0"/>
    <n v="0"/>
    <d v="1899-12-30T00:00:00"/>
    <n v="0"/>
    <n v="0"/>
    <n v="0"/>
    <n v="0"/>
    <n v="0"/>
    <n v="0"/>
    <n v="0"/>
    <n v="0"/>
    <n v="338800"/>
    <n v="0"/>
  </r>
  <r>
    <n v="61"/>
    <n v="311672"/>
    <s v="HLC311672"/>
    <n v="0"/>
    <n v="0"/>
    <n v="0"/>
    <n v="0"/>
    <d v="1899-12-30T00:00:00"/>
    <x v="5"/>
    <n v="255600"/>
    <n v="255600"/>
    <n v="209551"/>
    <s v="Reclamación no registra en sistema."/>
    <n v="8"/>
    <x v="3"/>
    <n v="0"/>
    <n v="0"/>
    <d v="1899-12-30T00:00:00"/>
    <n v="0"/>
    <n v="0"/>
    <n v="0"/>
    <n v="0"/>
    <n v="0"/>
    <n v="0"/>
    <n v="0"/>
    <n v="0"/>
    <n v="255600"/>
    <n v="0"/>
  </r>
  <r>
    <n v="62"/>
    <n v="313409"/>
    <s v="HLC313409"/>
    <n v="0"/>
    <n v="0"/>
    <n v="0"/>
    <n v="0"/>
    <d v="1899-12-30T00:00:00"/>
    <x v="5"/>
    <n v="554600"/>
    <n v="554600"/>
    <n v="554600"/>
    <s v="Reclamación no registra en sistema."/>
    <n v="8"/>
    <x v="3"/>
    <n v="0"/>
    <n v="0"/>
    <d v="1899-12-30T00:00:00"/>
    <n v="0"/>
    <n v="0"/>
    <n v="0"/>
    <n v="0"/>
    <n v="0"/>
    <n v="0"/>
    <n v="0"/>
    <n v="0"/>
    <n v="554600"/>
    <n v="0"/>
  </r>
  <r>
    <n v="63"/>
    <n v="316699"/>
    <s v="HLC316699"/>
    <n v="0"/>
    <n v="0"/>
    <n v="0"/>
    <n v="0"/>
    <d v="1899-12-30T00:00:00"/>
    <x v="5"/>
    <n v="289152"/>
    <n v="289152"/>
    <n v="289152"/>
    <s v="Reclamación no registra en sistema."/>
    <n v="8"/>
    <x v="3"/>
    <n v="0"/>
    <n v="0"/>
    <d v="1899-12-30T00:00:00"/>
    <n v="0"/>
    <n v="0"/>
    <n v="0"/>
    <n v="0"/>
    <n v="0"/>
    <n v="0"/>
    <n v="0"/>
    <n v="0"/>
    <n v="289152"/>
    <n v="0"/>
  </r>
  <r>
    <n v="64"/>
    <n v="320488"/>
    <s v="HLC320488"/>
    <n v="0"/>
    <n v="0"/>
    <n v="0"/>
    <n v="0"/>
    <d v="1899-12-30T00:00:00"/>
    <x v="5"/>
    <n v="76200"/>
    <n v="76200"/>
    <n v="76200"/>
    <s v="Reclamación no registra en sistema."/>
    <n v="8"/>
    <x v="3"/>
    <n v="0"/>
    <n v="0"/>
    <d v="1899-12-30T00:00:00"/>
    <n v="0"/>
    <n v="0"/>
    <n v="0"/>
    <n v="0"/>
    <n v="0"/>
    <n v="0"/>
    <n v="0"/>
    <n v="0"/>
    <n v="76200"/>
    <n v="0"/>
  </r>
  <r>
    <n v="65"/>
    <n v="332312"/>
    <s v="HLC332312"/>
    <n v="0"/>
    <n v="0"/>
    <n v="0"/>
    <n v="0"/>
    <d v="1899-12-30T00:00:00"/>
    <x v="5"/>
    <n v="870272"/>
    <n v="870272"/>
    <n v="511800"/>
    <s v="Reclamación no registra en sistema."/>
    <n v="8"/>
    <x v="3"/>
    <n v="0"/>
    <n v="0"/>
    <d v="1899-12-30T00:00:00"/>
    <n v="0"/>
    <n v="0"/>
    <n v="0"/>
    <n v="0"/>
    <n v="0"/>
    <n v="0"/>
    <n v="0"/>
    <n v="0"/>
    <n v="870272"/>
    <n v="0"/>
  </r>
  <r>
    <n v="66"/>
    <n v="332382"/>
    <s v="HLC332382"/>
    <n v="0"/>
    <n v="0"/>
    <n v="0"/>
    <n v="0"/>
    <d v="1899-12-30T00:00:00"/>
    <x v="5"/>
    <n v="896000"/>
    <n v="896000"/>
    <n v="481200"/>
    <s v="Reclamación no registra en sistema."/>
    <n v="8"/>
    <x v="3"/>
    <n v="0"/>
    <n v="0"/>
    <d v="1899-12-30T00:00:00"/>
    <n v="0"/>
    <n v="0"/>
    <n v="0"/>
    <n v="0"/>
    <n v="0"/>
    <n v="0"/>
    <n v="0"/>
    <n v="0"/>
    <n v="896000"/>
    <n v="0"/>
  </r>
  <r>
    <n v="67"/>
    <n v="332659"/>
    <s v="HLC332659"/>
    <n v="0"/>
    <n v="0"/>
    <n v="0"/>
    <n v="0"/>
    <d v="1899-12-30T00:00:00"/>
    <x v="5"/>
    <n v="289126"/>
    <n v="289126"/>
    <n v="145800"/>
    <s v="Reclamación no registra en sistema."/>
    <n v="8"/>
    <x v="3"/>
    <n v="0"/>
    <n v="0"/>
    <d v="1899-12-30T00:00:00"/>
    <n v="0"/>
    <n v="0"/>
    <n v="0"/>
    <n v="0"/>
    <n v="0"/>
    <n v="0"/>
    <n v="0"/>
    <n v="0"/>
    <n v="289126"/>
    <n v="0"/>
  </r>
  <r>
    <n v="68"/>
    <n v="344302"/>
    <s v="HLC344302"/>
    <n v="0"/>
    <n v="0"/>
    <n v="0"/>
    <n v="0"/>
    <d v="1899-12-30T00:00:00"/>
    <x v="5"/>
    <n v="173700"/>
    <n v="173700"/>
    <n v="2800"/>
    <s v="Reclamación no registra en sistema."/>
    <n v="8"/>
    <x v="3"/>
    <n v="0"/>
    <n v="0"/>
    <d v="1899-12-30T00:00:00"/>
    <n v="0"/>
    <n v="0"/>
    <n v="0"/>
    <n v="0"/>
    <n v="0"/>
    <n v="0"/>
    <n v="0"/>
    <n v="0"/>
    <n v="173700"/>
    <n v="0"/>
  </r>
  <r>
    <n v="69"/>
    <n v="368667"/>
    <s v="HLC368667"/>
    <n v="0"/>
    <n v="0"/>
    <n v="0"/>
    <n v="0"/>
    <d v="1899-12-30T00:00:00"/>
    <x v="5"/>
    <n v="463000"/>
    <n v="463000"/>
    <n v="377600"/>
    <s v="Reclamación no registra en sistema."/>
    <n v="8"/>
    <x v="3"/>
    <n v="0"/>
    <n v="0"/>
    <d v="1899-12-30T00:00:00"/>
    <n v="0"/>
    <n v="0"/>
    <n v="0"/>
    <n v="0"/>
    <n v="0"/>
    <n v="0"/>
    <n v="0"/>
    <n v="0"/>
    <n v="463000"/>
    <n v="0"/>
  </r>
  <r>
    <n v="70"/>
    <n v="369714"/>
    <s v="HLC369714"/>
    <n v="0"/>
    <n v="0"/>
    <n v="0"/>
    <n v="0"/>
    <d v="1899-12-30T00:00:00"/>
    <x v="5"/>
    <n v="342702"/>
    <n v="342702"/>
    <n v="342702"/>
    <s v="Reclamación no registra en sistema."/>
    <n v="8"/>
    <x v="3"/>
    <n v="0"/>
    <n v="0"/>
    <d v="1899-12-30T00:00:00"/>
    <n v="0"/>
    <n v="0"/>
    <n v="0"/>
    <n v="0"/>
    <n v="0"/>
    <n v="0"/>
    <n v="0"/>
    <n v="0"/>
    <n v="342702"/>
    <n v="0"/>
  </r>
  <r>
    <n v="71"/>
    <n v="370495"/>
    <s v="HLC370495"/>
    <n v="0"/>
    <n v="0"/>
    <n v="0"/>
    <n v="0"/>
    <d v="1899-12-30T00:00:00"/>
    <x v="5"/>
    <n v="85400"/>
    <n v="85400"/>
    <n v="85400"/>
    <s v="Reclamación no registra en sistema."/>
    <n v="8"/>
    <x v="3"/>
    <n v="0"/>
    <n v="0"/>
    <d v="1899-12-30T00:00:00"/>
    <n v="0"/>
    <n v="0"/>
    <n v="0"/>
    <n v="0"/>
    <n v="0"/>
    <n v="0"/>
    <n v="0"/>
    <n v="0"/>
    <n v="85400"/>
    <n v="0"/>
  </r>
  <r>
    <n v="72"/>
    <n v="370616"/>
    <s v="HLC370616"/>
    <n v="0"/>
    <n v="0"/>
    <n v="0"/>
    <n v="0"/>
    <d v="1899-12-30T00:00:00"/>
    <x v="5"/>
    <n v="183548"/>
    <n v="183548"/>
    <n v="183548"/>
    <s v="Reclamación no registra en sistema."/>
    <n v="8"/>
    <x v="3"/>
    <n v="0"/>
    <n v="0"/>
    <d v="1899-12-30T00:00:00"/>
    <n v="0"/>
    <n v="0"/>
    <n v="0"/>
    <n v="0"/>
    <n v="0"/>
    <n v="0"/>
    <n v="0"/>
    <n v="0"/>
    <n v="183548"/>
    <n v="0"/>
  </r>
  <r>
    <n v="73"/>
    <n v="371961"/>
    <s v="HLC371961"/>
    <n v="0"/>
    <n v="0"/>
    <n v="0"/>
    <n v="0"/>
    <d v="1899-12-30T00:00:00"/>
    <x v="5"/>
    <n v="151300"/>
    <n v="151300"/>
    <n v="151300"/>
    <s v="Reclamación no registra en sistema."/>
    <n v="8"/>
    <x v="3"/>
    <n v="0"/>
    <n v="0"/>
    <d v="1899-12-30T00:00:00"/>
    <n v="0"/>
    <n v="0"/>
    <n v="0"/>
    <n v="0"/>
    <n v="0"/>
    <n v="0"/>
    <n v="0"/>
    <n v="0"/>
    <n v="151300"/>
    <n v="0"/>
  </r>
  <r>
    <n v="74"/>
    <n v="372017"/>
    <s v="HLC372017"/>
    <n v="0"/>
    <n v="0"/>
    <n v="0"/>
    <n v="0"/>
    <d v="1899-12-30T00:00:00"/>
    <x v="5"/>
    <n v="442528"/>
    <n v="442528"/>
    <n v="442528"/>
    <s v="Reclamación no registra en sistema."/>
    <n v="8"/>
    <x v="3"/>
    <n v="0"/>
    <n v="0"/>
    <d v="1899-12-30T00:00:00"/>
    <n v="0"/>
    <n v="0"/>
    <n v="0"/>
    <n v="0"/>
    <n v="0"/>
    <n v="0"/>
    <n v="0"/>
    <n v="0"/>
    <n v="442528"/>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TablaDinámica9" cacheId="293"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rowHeaderCaption="Estado Cartera ">
  <location ref="A3:D8" firstHeaderRow="0" firstDataRow="1" firstDataCol="1"/>
  <pivotFields count="30">
    <pivotField showAll="0"/>
    <pivotField dataField="1" showAll="0"/>
    <pivotField showAll="0"/>
    <pivotField showAll="0"/>
    <pivotField showAll="0"/>
    <pivotField showAll="0"/>
    <pivotField showAll="0"/>
    <pivotField numFmtId="14" showAll="0"/>
    <pivotField numFmtId="14" showAll="0">
      <items count="7">
        <item x="5"/>
        <item x="4"/>
        <item x="0"/>
        <item x="1"/>
        <item x="2"/>
        <item x="3"/>
        <item t="default"/>
      </items>
    </pivotField>
    <pivotField showAll="0"/>
    <pivotField showAll="0"/>
    <pivotField dataField="1" showAll="0"/>
    <pivotField showAll="0"/>
    <pivotField showAll="0"/>
    <pivotField axis="axisRow" showAll="0">
      <items count="8">
        <item m="1" x="4"/>
        <item m="1" x="5"/>
        <item m="1" x="6"/>
        <item x="0"/>
        <item x="1"/>
        <item x="2"/>
        <item x="3"/>
        <item t="default"/>
      </items>
    </pivotField>
    <pivotField showAll="0"/>
    <pivotField showAll="0"/>
    <pivotField numFmtId="14" showAll="0"/>
    <pivotField numFmtId="169" showAll="0"/>
    <pivotField showAll="0"/>
    <pivotField showAll="0"/>
    <pivotField showAll="0"/>
    <pivotField numFmtId="169" showAll="0"/>
    <pivotField numFmtId="169" showAll="0"/>
    <pivotField numFmtId="169" showAll="0"/>
    <pivotField numFmtId="169" showAll="0"/>
    <pivotField numFmtId="169" showAll="0"/>
    <pivotField dataField="1" numFmtId="169" showAll="0"/>
    <pivotField showAll="0">
      <items count="15">
        <item x="0"/>
        <item x="1"/>
        <item x="2"/>
        <item x="3"/>
        <item x="4"/>
        <item x="5"/>
        <item x="6"/>
        <item x="7"/>
        <item x="8"/>
        <item x="9"/>
        <item x="10"/>
        <item x="11"/>
        <item x="12"/>
        <item x="13"/>
        <item t="default"/>
      </items>
    </pivotField>
    <pivotField showAll="0">
      <items count="12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t="default"/>
      </items>
    </pivotField>
  </pivotFields>
  <rowFields count="1">
    <field x="14"/>
  </rowFields>
  <rowItems count="5">
    <i>
      <x v="3"/>
    </i>
    <i>
      <x v="4"/>
    </i>
    <i>
      <x v="5"/>
    </i>
    <i>
      <x v="6"/>
    </i>
    <i t="grand">
      <x/>
    </i>
  </rowItems>
  <colFields count="1">
    <field x="-2"/>
  </colFields>
  <colItems count="3">
    <i>
      <x/>
    </i>
    <i i="1">
      <x v="1"/>
    </i>
    <i i="2">
      <x v="2"/>
    </i>
  </colItems>
  <dataFields count="3">
    <dataField name=" Cant. Reclamos" fld="1" subtotal="count" baseField="11" baseItem="0"/>
    <dataField name=" Saldo Solidaria " fld="27" baseField="14" baseItem="0" numFmtId="169"/>
    <dataField name="Saldo pendiente PSS " fld="11" baseField="14" baseItem="0" numFmtId="169"/>
  </dataFields>
  <formats count="15">
    <format dxfId="14">
      <pivotArea type="all" dataOnly="0" outline="0" fieldPosition="0"/>
    </format>
    <format dxfId="13">
      <pivotArea outline="0" collapsedLevelsAreSubtotals="1" fieldPosition="0"/>
    </format>
    <format dxfId="12">
      <pivotArea field="14" type="button" dataOnly="0" labelOnly="1" outline="0" axis="axisRow" fieldPosition="0"/>
    </format>
    <format dxfId="11">
      <pivotArea dataOnly="0" labelOnly="1" fieldPosition="0">
        <references count="1">
          <reference field="14" count="0"/>
        </references>
      </pivotArea>
    </format>
    <format dxfId="10">
      <pivotArea dataOnly="0" labelOnly="1" grandRow="1" outline="0" fieldPosition="0"/>
    </format>
    <format dxfId="9">
      <pivotArea dataOnly="0" labelOnly="1" outline="0" fieldPosition="0">
        <references count="1">
          <reference field="4294967294" count="2">
            <x v="0"/>
            <x v="1"/>
          </reference>
        </references>
      </pivotArea>
    </format>
    <format dxfId="8">
      <pivotArea type="all" dataOnly="0" outline="0" fieldPosition="0"/>
    </format>
    <format dxfId="7">
      <pivotArea outline="0" collapsedLevelsAreSubtotals="1" fieldPosition="0"/>
    </format>
    <format dxfId="6">
      <pivotArea dataOnly="0" labelOnly="1" fieldPosition="0">
        <references count="1">
          <reference field="14" count="0"/>
        </references>
      </pivotArea>
    </format>
    <format dxfId="5">
      <pivotArea dataOnly="0" labelOnly="1" grandRow="1" outline="0" fieldPosition="0"/>
    </format>
    <format dxfId="4">
      <pivotArea field="14" type="button" dataOnly="0" labelOnly="1" outline="0" axis="axisRow" fieldPosition="0"/>
    </format>
    <format dxfId="3">
      <pivotArea dataOnly="0" labelOnly="1" outline="0" fieldPosition="0">
        <references count="1">
          <reference field="4294967294" count="3">
            <x v="0"/>
            <x v="1"/>
            <x v="2"/>
          </reference>
        </references>
      </pivotArea>
    </format>
    <format dxfId="2">
      <pivotArea field="14" type="button" dataOnly="0" labelOnly="1" outline="0" axis="axisRow" fieldPosition="0"/>
    </format>
    <format dxfId="1">
      <pivotArea dataOnly="0" labelOnly="1" outline="0" fieldPosition="0">
        <references count="1">
          <reference field="4294967294" count="3">
            <x v="0"/>
            <x v="1"/>
            <x v="2"/>
          </reference>
        </references>
      </pivotArea>
    </format>
    <format dxfId="0">
      <pivotArea outline="0" collapsedLevelsAreSubtotals="1" fieldPosition="0">
        <references count="1">
          <reference field="4294967294" count="2" selected="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Dinámica10" cacheId="293" applyNumberFormats="0" applyBorderFormats="0" applyFontFormats="0" applyPatternFormats="0" applyAlignmentFormats="0" applyWidthHeightFormats="1" dataCaption="Valores" updatedVersion="8" minRefreshableVersion="3" useAutoFormatting="1" itemPrintTitles="1" mergeItem="1" createdVersion="6" indent="0" outline="1" outlineData="1" multipleFieldFilters="0" rowHeaderCaption="Cartera por fecha de egreso y saldos pendientes">
  <location ref="A19:D23" firstHeaderRow="0" firstDataRow="1" firstDataCol="1"/>
  <pivotFields count="30">
    <pivotField showAll="0"/>
    <pivotField dataField="1" showAll="0"/>
    <pivotField showAll="0"/>
    <pivotField showAll="0"/>
    <pivotField showAll="0"/>
    <pivotField showAll="0"/>
    <pivotField showAll="0"/>
    <pivotField numFmtId="14" showAll="0"/>
    <pivotField numFmtId="14" showAll="0">
      <items count="7">
        <item x="5"/>
        <item x="4"/>
        <item x="0"/>
        <item x="1"/>
        <item x="2"/>
        <item x="3"/>
        <item t="default"/>
      </items>
    </pivotField>
    <pivotField showAll="0"/>
    <pivotField showAll="0"/>
    <pivotField dataField="1" showAll="0"/>
    <pivotField showAll="0"/>
    <pivotField showAll="0"/>
    <pivotField showAll="0">
      <items count="8">
        <item m="1" x="4"/>
        <item m="1" x="5"/>
        <item m="1" x="6"/>
        <item x="0"/>
        <item x="1"/>
        <item x="2"/>
        <item x="3"/>
        <item t="default"/>
      </items>
    </pivotField>
    <pivotField showAll="0"/>
    <pivotField showAll="0"/>
    <pivotField numFmtId="14" showAll="0"/>
    <pivotField numFmtId="169" showAll="0"/>
    <pivotField showAll="0"/>
    <pivotField showAll="0"/>
    <pivotField showAll="0"/>
    <pivotField numFmtId="169" showAll="0"/>
    <pivotField numFmtId="169" showAll="0"/>
    <pivotField numFmtId="169" showAll="0"/>
    <pivotField numFmtId="169" showAll="0"/>
    <pivotField numFmtId="169" showAll="0"/>
    <pivotField dataField="1" numFmtId="169" showAll="0"/>
    <pivotField axis="axisRow" showAll="0">
      <items count="15">
        <item x="0"/>
        <item x="1"/>
        <item x="2"/>
        <item x="3"/>
        <item x="4"/>
        <item x="5"/>
        <item x="6"/>
        <item x="7"/>
        <item x="8"/>
        <item x="9"/>
        <item x="10"/>
        <item x="11"/>
        <item x="12"/>
        <item x="13"/>
        <item t="default"/>
      </items>
    </pivotField>
    <pivotField axis="axisRow" showAll="0">
      <items count="128">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sd="0" x="124"/>
        <item sd="0" x="125"/>
        <item sd="0" x="126"/>
        <item t="default" sd="0"/>
      </items>
    </pivotField>
  </pivotFields>
  <rowFields count="2">
    <field x="29"/>
    <field x="28"/>
  </rowFields>
  <rowItems count="4">
    <i>
      <x v="1"/>
    </i>
    <i>
      <x v="124"/>
    </i>
    <i>
      <x v="125"/>
    </i>
    <i t="grand">
      <x/>
    </i>
  </rowItems>
  <colFields count="1">
    <field x="-2"/>
  </colFields>
  <colItems count="3">
    <i>
      <x/>
    </i>
    <i i="1">
      <x v="1"/>
    </i>
    <i i="2">
      <x v="2"/>
    </i>
  </colItems>
  <dataFields count="3">
    <dataField name=" Cant. Reclamos" fld="1" subtotal="count" baseField="11" baseItem="0"/>
    <dataField name=" Saldo Solidaria" fld="27" baseField="0" baseItem="0" numFmtId="169"/>
    <dataField name="Saldo Pendiente PSS " fld="11" baseField="8" baseItem="0" numFmtId="169"/>
  </dataFields>
  <formats count="13">
    <format dxfId="27">
      <pivotArea type="all" dataOnly="0" outline="0" fieldPosition="0"/>
    </format>
    <format dxfId="26">
      <pivotArea outline="0" collapsedLevelsAreSubtotals="1" fieldPosition="0"/>
    </format>
    <format dxfId="25">
      <pivotArea field="14" type="button" dataOnly="0" labelOnly="1" outline="0"/>
    </format>
    <format dxfId="24">
      <pivotArea dataOnly="0" labelOnly="1" grandRow="1" outline="0" fieldPosition="0"/>
    </format>
    <format dxfId="23">
      <pivotArea dataOnly="0" labelOnly="1" outline="0" fieldPosition="0">
        <references count="1">
          <reference field="4294967294" count="2">
            <x v="0"/>
            <x v="1"/>
          </reference>
        </references>
      </pivotArea>
    </format>
    <format dxfId="22">
      <pivotArea type="all" dataOnly="0" outline="0" fieldPosition="0"/>
    </format>
    <format dxfId="21">
      <pivotArea outline="0" collapsedLevelsAreSubtotals="1" fieldPosition="0"/>
    </format>
    <format dxfId="20">
      <pivotArea field="8" type="button" dataOnly="0" labelOnly="1" outline="0"/>
    </format>
    <format dxfId="19">
      <pivotArea dataOnly="0" labelOnly="1" grandRow="1" outline="0" fieldPosition="0"/>
    </format>
    <format dxfId="18">
      <pivotArea dataOnly="0" labelOnly="1" outline="0" fieldPosition="0">
        <references count="1">
          <reference field="4294967294" count="3">
            <x v="0"/>
            <x v="1"/>
            <x v="2"/>
          </reference>
        </references>
      </pivotArea>
    </format>
    <format dxfId="17">
      <pivotArea field="8" type="button" dataOnly="0" labelOnly="1" outline="0"/>
    </format>
    <format dxfId="16">
      <pivotArea dataOnly="0" labelOnly="1" outline="0" fieldPosition="0">
        <references count="1">
          <reference field="4294967294" count="3">
            <x v="0"/>
            <x v="1"/>
            <x v="2"/>
          </reference>
        </references>
      </pivotArea>
    </format>
    <format dxfId="15">
      <pivotArea outline="0" collapsedLevelsAreSubtotals="1" fieldPosition="0">
        <references count="1">
          <reference field="4294967294" count="2" selected="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opLeftCell="A22" workbookViewId="0">
      <selection activeCell="L4" sqref="L4"/>
    </sheetView>
  </sheetViews>
  <sheetFormatPr baseColWidth="10"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80"/>
  <sheetViews>
    <sheetView zoomScale="80" zoomScaleNormal="80" workbookViewId="0">
      <pane ySplit="4" topLeftCell="A5" activePane="bottomLeft" state="frozen"/>
      <selection activeCell="A4" sqref="A4"/>
      <selection pane="bottomLeft" activeCell="E19" sqref="E19"/>
    </sheetView>
  </sheetViews>
  <sheetFormatPr baseColWidth="10" defaultColWidth="11.42578125" defaultRowHeight="12.75" x14ac:dyDescent="0.2"/>
  <cols>
    <col min="1" max="1" width="5.7109375" style="25" customWidth="1"/>
    <col min="2" max="7" width="18.5703125" style="25" customWidth="1"/>
    <col min="8" max="9" width="12.5703125" style="25" customWidth="1"/>
    <col min="10" max="10" width="17.28515625" style="49" customWidth="1"/>
    <col min="11" max="11" width="12.7109375" style="25" customWidth="1"/>
    <col min="12" max="12" width="13.5703125" style="25" customWidth="1"/>
    <col min="13" max="13" width="24.5703125" style="25" customWidth="1"/>
    <col min="14" max="14" width="26.140625" style="25" customWidth="1"/>
    <col min="15" max="15" width="14.85546875" style="50" bestFit="1" customWidth="1"/>
    <col min="16" max="16" width="14.42578125" style="25" customWidth="1"/>
    <col min="17" max="17" width="15" style="25" customWidth="1"/>
    <col min="18" max="18" width="20.85546875" style="25" customWidth="1"/>
    <col min="19" max="19" width="13.140625" style="50" customWidth="1"/>
    <col min="20" max="20" width="14.85546875" style="50" customWidth="1"/>
    <col min="21" max="21" width="13.85546875" style="50" bestFit="1" customWidth="1"/>
    <col min="22" max="23" width="14.85546875" style="50" customWidth="1"/>
    <col min="24" max="25" width="12.42578125" style="50" customWidth="1"/>
    <col min="26" max="16384" width="11.42578125" style="25"/>
  </cols>
  <sheetData>
    <row r="1" spans="1:25" x14ac:dyDescent="0.2">
      <c r="A1" s="124" t="s">
        <v>70</v>
      </c>
      <c r="B1" s="124"/>
      <c r="C1" s="124"/>
      <c r="D1" s="124"/>
      <c r="E1" s="124"/>
      <c r="F1" s="124"/>
      <c r="G1" s="124"/>
      <c r="H1" s="124"/>
      <c r="I1" s="124"/>
      <c r="J1" s="124"/>
      <c r="K1" s="124"/>
      <c r="L1" s="124"/>
      <c r="M1" s="124"/>
      <c r="N1" s="124"/>
      <c r="O1" s="124"/>
      <c r="P1" s="124"/>
      <c r="Q1" s="124"/>
      <c r="R1" s="124"/>
      <c r="S1" s="124"/>
      <c r="T1" s="124"/>
      <c r="U1" s="124"/>
      <c r="V1" s="124"/>
      <c r="W1" s="124"/>
      <c r="X1" s="124"/>
      <c r="Y1" s="124"/>
    </row>
    <row r="2" spans="1:25" x14ac:dyDescent="0.2">
      <c r="A2" s="124" t="s">
        <v>0</v>
      </c>
      <c r="B2" s="124"/>
      <c r="C2" s="124"/>
      <c r="D2" s="124"/>
      <c r="E2" s="124"/>
      <c r="F2" s="124"/>
      <c r="G2" s="124"/>
      <c r="H2" s="124"/>
      <c r="I2" s="124"/>
      <c r="J2" s="124"/>
      <c r="K2" s="124"/>
      <c r="L2" s="124"/>
      <c r="M2" s="124"/>
      <c r="N2" s="124"/>
      <c r="O2" s="124"/>
      <c r="P2" s="124"/>
      <c r="Q2" s="124"/>
      <c r="R2" s="124"/>
      <c r="S2" s="124"/>
      <c r="T2" s="124"/>
      <c r="U2" s="124"/>
      <c r="V2" s="124"/>
      <c r="W2" s="124"/>
      <c r="X2" s="124"/>
      <c r="Y2" s="124"/>
    </row>
    <row r="3" spans="1:25" x14ac:dyDescent="0.2">
      <c r="A3" s="125" t="s">
        <v>181</v>
      </c>
      <c r="B3" s="124"/>
      <c r="C3" s="124"/>
      <c r="D3" s="124"/>
      <c r="E3" s="124"/>
      <c r="F3" s="124"/>
      <c r="G3" s="124"/>
      <c r="H3" s="124"/>
      <c r="I3" s="124"/>
      <c r="J3" s="124"/>
      <c r="K3" s="124"/>
      <c r="L3" s="124"/>
      <c r="M3" s="124"/>
      <c r="N3" s="124"/>
      <c r="O3" s="124"/>
      <c r="P3" s="124"/>
      <c r="Q3" s="124"/>
      <c r="R3" s="124"/>
      <c r="S3" s="124"/>
      <c r="T3" s="124"/>
      <c r="U3" s="124"/>
      <c r="V3" s="124"/>
      <c r="W3" s="124"/>
      <c r="X3" s="124"/>
      <c r="Y3" s="124"/>
    </row>
    <row r="4" spans="1:25" ht="33.75" customHeight="1" x14ac:dyDescent="0.2">
      <c r="A4" s="126" t="s">
        <v>163</v>
      </c>
      <c r="B4" s="129" t="s">
        <v>1</v>
      </c>
      <c r="C4" s="129" t="s">
        <v>22</v>
      </c>
      <c r="D4" s="129" t="s">
        <v>89</v>
      </c>
      <c r="E4" s="129" t="s">
        <v>86</v>
      </c>
      <c r="F4" s="129" t="s">
        <v>87</v>
      </c>
      <c r="G4" s="129" t="s">
        <v>88</v>
      </c>
      <c r="H4" s="114" t="s">
        <v>13</v>
      </c>
      <c r="I4" s="114" t="s">
        <v>19</v>
      </c>
      <c r="J4" s="115" t="s">
        <v>15</v>
      </c>
      <c r="K4" s="116" t="s">
        <v>174</v>
      </c>
      <c r="L4" s="116" t="s">
        <v>175</v>
      </c>
      <c r="M4" s="131" t="s">
        <v>3</v>
      </c>
      <c r="N4" s="128" t="s">
        <v>11</v>
      </c>
      <c r="O4" s="128"/>
      <c r="P4" s="128"/>
      <c r="Q4" s="128"/>
      <c r="R4" s="128"/>
      <c r="S4" s="117" t="s">
        <v>71</v>
      </c>
      <c r="T4" s="118" t="s">
        <v>66</v>
      </c>
      <c r="U4" s="118" t="s">
        <v>72</v>
      </c>
      <c r="V4" s="118" t="s">
        <v>180</v>
      </c>
      <c r="W4" s="118" t="s">
        <v>69</v>
      </c>
      <c r="X4" s="118" t="s">
        <v>5</v>
      </c>
      <c r="Y4" s="66" t="s">
        <v>173</v>
      </c>
    </row>
    <row r="5" spans="1:25" ht="20.25" customHeight="1" x14ac:dyDescent="0.2">
      <c r="A5" s="127"/>
      <c r="B5" s="130"/>
      <c r="C5" s="130"/>
      <c r="D5" s="130"/>
      <c r="E5" s="130"/>
      <c r="F5" s="130"/>
      <c r="G5" s="130"/>
      <c r="H5" s="63" t="s">
        <v>1</v>
      </c>
      <c r="I5" s="63" t="s">
        <v>20</v>
      </c>
      <c r="J5" s="64" t="s">
        <v>16</v>
      </c>
      <c r="K5" s="65" t="s">
        <v>18</v>
      </c>
      <c r="L5" s="65" t="s">
        <v>6</v>
      </c>
      <c r="M5" s="132"/>
      <c r="N5" s="67" t="s">
        <v>12</v>
      </c>
      <c r="O5" s="68" t="s">
        <v>6</v>
      </c>
      <c r="P5" s="69" t="s">
        <v>7</v>
      </c>
      <c r="Q5" s="69" t="s">
        <v>9</v>
      </c>
      <c r="R5" s="70" t="s">
        <v>10</v>
      </c>
      <c r="S5" s="66" t="s">
        <v>2</v>
      </c>
      <c r="T5" s="66" t="s">
        <v>6</v>
      </c>
      <c r="U5" s="66" t="s">
        <v>6</v>
      </c>
      <c r="V5" s="66" t="s">
        <v>6</v>
      </c>
      <c r="W5" s="66" t="s">
        <v>6</v>
      </c>
      <c r="X5" s="66" t="s">
        <v>6</v>
      </c>
      <c r="Y5" s="66" t="s">
        <v>6</v>
      </c>
    </row>
    <row r="6" spans="1:25" s="24" customFormat="1" x14ac:dyDescent="0.2">
      <c r="A6" s="26">
        <v>1</v>
      </c>
      <c r="B6" s="27">
        <v>335561</v>
      </c>
      <c r="C6" s="27" t="s">
        <v>217</v>
      </c>
      <c r="D6" s="27">
        <v>34927</v>
      </c>
      <c r="E6" s="72" t="s">
        <v>230</v>
      </c>
      <c r="F6" s="72" t="s">
        <v>231</v>
      </c>
      <c r="G6" s="27">
        <v>4200012028</v>
      </c>
      <c r="H6" s="51">
        <v>45265</v>
      </c>
      <c r="I6" s="51">
        <v>45221</v>
      </c>
      <c r="J6" s="73">
        <v>1106116</v>
      </c>
      <c r="K6" s="113">
        <v>1106116</v>
      </c>
      <c r="L6" s="112">
        <v>512947</v>
      </c>
      <c r="M6" s="52" t="s">
        <v>242</v>
      </c>
      <c r="N6" s="54">
        <v>45279</v>
      </c>
      <c r="O6" s="73">
        <v>593169</v>
      </c>
      <c r="P6" s="73">
        <v>0</v>
      </c>
      <c r="Q6" s="73">
        <v>0</v>
      </c>
      <c r="R6" s="53">
        <v>800555852</v>
      </c>
      <c r="S6" s="113">
        <v>0</v>
      </c>
      <c r="T6" s="113">
        <v>0</v>
      </c>
      <c r="U6" s="113">
        <v>512947</v>
      </c>
      <c r="V6" s="113">
        <v>0</v>
      </c>
      <c r="W6" s="113">
        <v>0</v>
      </c>
      <c r="X6" s="113">
        <v>0</v>
      </c>
      <c r="Y6" s="113">
        <v>0</v>
      </c>
    </row>
    <row r="7" spans="1:25" s="24" customFormat="1" x14ac:dyDescent="0.2">
      <c r="A7" s="26">
        <v>2</v>
      </c>
      <c r="B7" s="27">
        <v>338160</v>
      </c>
      <c r="C7" s="27" t="s">
        <v>218</v>
      </c>
      <c r="D7" s="27">
        <v>39294</v>
      </c>
      <c r="E7" s="72" t="s">
        <v>232</v>
      </c>
      <c r="F7" s="72" t="s">
        <v>233</v>
      </c>
      <c r="G7" s="27">
        <v>5350036349</v>
      </c>
      <c r="H7" s="51">
        <v>45265</v>
      </c>
      <c r="I7" s="51">
        <v>45236</v>
      </c>
      <c r="J7" s="73">
        <v>133800</v>
      </c>
      <c r="K7" s="113">
        <v>133800</v>
      </c>
      <c r="L7" s="112">
        <v>133800</v>
      </c>
      <c r="M7" s="52" t="s">
        <v>242</v>
      </c>
      <c r="N7" s="54">
        <v>45548</v>
      </c>
      <c r="O7" s="73">
        <v>107552</v>
      </c>
      <c r="P7" s="73">
        <v>0</v>
      </c>
      <c r="Q7" s="73">
        <v>0</v>
      </c>
      <c r="R7" s="53">
        <v>800596962</v>
      </c>
      <c r="S7" s="113">
        <v>0</v>
      </c>
      <c r="T7" s="113">
        <v>0</v>
      </c>
      <c r="U7" s="113">
        <v>26248</v>
      </c>
      <c r="V7" s="113">
        <v>0</v>
      </c>
      <c r="W7" s="113">
        <v>0</v>
      </c>
      <c r="X7" s="113">
        <v>0</v>
      </c>
      <c r="Y7" s="113">
        <v>0</v>
      </c>
    </row>
    <row r="8" spans="1:25" s="24" customFormat="1" x14ac:dyDescent="0.2">
      <c r="A8" s="26">
        <v>3</v>
      </c>
      <c r="B8" s="27">
        <v>338331</v>
      </c>
      <c r="C8" s="27" t="s">
        <v>219</v>
      </c>
      <c r="D8" s="27">
        <v>39294</v>
      </c>
      <c r="E8" s="72" t="s">
        <v>232</v>
      </c>
      <c r="F8" s="72" t="s">
        <v>233</v>
      </c>
      <c r="G8" s="27">
        <v>5350036349</v>
      </c>
      <c r="H8" s="51">
        <v>45265</v>
      </c>
      <c r="I8" s="51">
        <v>45239</v>
      </c>
      <c r="J8" s="73">
        <v>173152</v>
      </c>
      <c r="K8" s="113">
        <v>173152</v>
      </c>
      <c r="L8" s="112">
        <v>173152</v>
      </c>
      <c r="M8" s="52" t="s">
        <v>242</v>
      </c>
      <c r="N8" s="54">
        <v>45548</v>
      </c>
      <c r="O8" s="73">
        <v>173152</v>
      </c>
      <c r="P8" s="73">
        <v>0</v>
      </c>
      <c r="Q8" s="73">
        <v>0</v>
      </c>
      <c r="R8" s="53">
        <v>800596962</v>
      </c>
      <c r="S8" s="113">
        <v>0</v>
      </c>
      <c r="T8" s="113">
        <v>0</v>
      </c>
      <c r="U8" s="113">
        <v>0</v>
      </c>
      <c r="V8" s="113">
        <v>0</v>
      </c>
      <c r="W8" s="113">
        <v>0</v>
      </c>
      <c r="X8" s="113">
        <v>0</v>
      </c>
      <c r="Y8" s="113">
        <v>0</v>
      </c>
    </row>
    <row r="9" spans="1:25" s="24" customFormat="1" x14ac:dyDescent="0.2">
      <c r="A9" s="26">
        <v>4</v>
      </c>
      <c r="B9" s="27">
        <v>338978</v>
      </c>
      <c r="C9" s="27" t="s">
        <v>220</v>
      </c>
      <c r="D9" s="27">
        <v>39294</v>
      </c>
      <c r="E9" s="72" t="s">
        <v>232</v>
      </c>
      <c r="F9" s="72" t="s">
        <v>233</v>
      </c>
      <c r="G9" s="27">
        <v>5350036349</v>
      </c>
      <c r="H9" s="51">
        <v>45265</v>
      </c>
      <c r="I9" s="51">
        <v>45236</v>
      </c>
      <c r="J9" s="73">
        <v>99700</v>
      </c>
      <c r="K9" s="113">
        <v>99700</v>
      </c>
      <c r="L9" s="112">
        <v>99700</v>
      </c>
      <c r="M9" s="52" t="s">
        <v>242</v>
      </c>
      <c r="N9" s="54">
        <v>45548</v>
      </c>
      <c r="O9" s="73">
        <v>99700</v>
      </c>
      <c r="P9" s="73">
        <v>0</v>
      </c>
      <c r="Q9" s="73">
        <v>0</v>
      </c>
      <c r="R9" s="53">
        <v>800596962</v>
      </c>
      <c r="S9" s="113">
        <v>0</v>
      </c>
      <c r="T9" s="113">
        <v>0</v>
      </c>
      <c r="U9" s="113">
        <v>0</v>
      </c>
      <c r="V9" s="113">
        <v>0</v>
      </c>
      <c r="W9" s="113">
        <v>0</v>
      </c>
      <c r="X9" s="113">
        <v>0</v>
      </c>
      <c r="Y9" s="113">
        <v>0</v>
      </c>
    </row>
    <row r="10" spans="1:25" s="24" customFormat="1" x14ac:dyDescent="0.2">
      <c r="A10" s="26">
        <v>5</v>
      </c>
      <c r="B10" s="27">
        <v>388475</v>
      </c>
      <c r="C10" s="27" t="s">
        <v>236</v>
      </c>
      <c r="D10" s="27">
        <v>401256</v>
      </c>
      <c r="E10" s="72" t="s">
        <v>237</v>
      </c>
      <c r="F10" s="72" t="s">
        <v>238</v>
      </c>
      <c r="G10" s="27">
        <v>3600020595</v>
      </c>
      <c r="H10" s="51">
        <v>45519</v>
      </c>
      <c r="I10" s="51">
        <v>45470</v>
      </c>
      <c r="J10" s="73">
        <v>178088</v>
      </c>
      <c r="K10" s="113">
        <v>178088</v>
      </c>
      <c r="L10" s="112">
        <v>178088</v>
      </c>
      <c r="M10" s="52" t="s">
        <v>240</v>
      </c>
      <c r="N10" s="54" t="s">
        <v>241</v>
      </c>
      <c r="O10" s="73">
        <v>0</v>
      </c>
      <c r="P10" s="73">
        <v>0</v>
      </c>
      <c r="Q10" s="73">
        <v>0</v>
      </c>
      <c r="R10" s="53">
        <v>0</v>
      </c>
      <c r="S10" s="113">
        <v>0</v>
      </c>
      <c r="T10" s="113">
        <v>0</v>
      </c>
      <c r="U10" s="113">
        <v>0</v>
      </c>
      <c r="V10" s="113">
        <v>178088</v>
      </c>
      <c r="W10" s="113">
        <v>0</v>
      </c>
      <c r="X10" s="113">
        <v>0</v>
      </c>
      <c r="Y10" s="113">
        <v>178088</v>
      </c>
    </row>
    <row r="11" spans="1:25" s="24" customFormat="1" x14ac:dyDescent="0.2">
      <c r="A11" s="26">
        <v>6</v>
      </c>
      <c r="B11" s="27">
        <v>365635</v>
      </c>
      <c r="C11" s="27" t="s">
        <v>222</v>
      </c>
      <c r="D11" s="27">
        <v>35661</v>
      </c>
      <c r="E11" s="72" t="s">
        <v>234</v>
      </c>
      <c r="F11" s="72" t="s">
        <v>235</v>
      </c>
      <c r="G11" s="27">
        <v>4200015278</v>
      </c>
      <c r="H11" s="51">
        <v>45519</v>
      </c>
      <c r="I11" s="51">
        <v>45188</v>
      </c>
      <c r="J11" s="73">
        <v>532930</v>
      </c>
      <c r="K11" s="113">
        <v>532930</v>
      </c>
      <c r="L11" s="112">
        <v>532930</v>
      </c>
      <c r="M11" s="52" t="s">
        <v>239</v>
      </c>
      <c r="N11" s="54">
        <v>45539</v>
      </c>
      <c r="O11" s="73">
        <v>518030</v>
      </c>
      <c r="P11" s="73">
        <v>0</v>
      </c>
      <c r="Q11" s="73">
        <v>0</v>
      </c>
      <c r="R11" s="53">
        <v>800595396</v>
      </c>
      <c r="S11" s="113">
        <v>14900</v>
      </c>
      <c r="T11" s="113">
        <v>0</v>
      </c>
      <c r="U11" s="113">
        <v>0</v>
      </c>
      <c r="V11" s="113">
        <v>0</v>
      </c>
      <c r="W11" s="113">
        <v>0</v>
      </c>
      <c r="X11" s="113">
        <v>0</v>
      </c>
      <c r="Y11" s="113">
        <v>14900</v>
      </c>
    </row>
    <row r="12" spans="1:25" s="24" customFormat="1" x14ac:dyDescent="0.2">
      <c r="A12" s="26">
        <v>7</v>
      </c>
      <c r="B12" s="27">
        <v>11824</v>
      </c>
      <c r="C12" s="27">
        <v>11824</v>
      </c>
      <c r="D12" s="27"/>
      <c r="E12" s="72"/>
      <c r="F12" s="72"/>
      <c r="G12" s="27"/>
      <c r="H12" s="51"/>
      <c r="I12" s="51"/>
      <c r="J12" s="113">
        <v>116252</v>
      </c>
      <c r="K12" s="113">
        <v>116252</v>
      </c>
      <c r="L12" s="112">
        <v>116252</v>
      </c>
      <c r="M12" s="52" t="s">
        <v>229</v>
      </c>
      <c r="N12" s="54"/>
      <c r="O12" s="73">
        <v>0</v>
      </c>
      <c r="P12" s="73">
        <v>0</v>
      </c>
      <c r="Q12" s="73">
        <v>0</v>
      </c>
      <c r="R12" s="53">
        <v>0</v>
      </c>
      <c r="S12" s="113">
        <v>0</v>
      </c>
      <c r="T12" s="113">
        <v>0</v>
      </c>
      <c r="U12" s="113">
        <v>0</v>
      </c>
      <c r="V12" s="113">
        <v>0</v>
      </c>
      <c r="W12" s="113">
        <v>116252</v>
      </c>
      <c r="X12" s="113">
        <v>0</v>
      </c>
      <c r="Y12" s="113">
        <v>0</v>
      </c>
    </row>
    <row r="13" spans="1:25" s="24" customFormat="1" x14ac:dyDescent="0.2">
      <c r="A13" s="26">
        <v>8</v>
      </c>
      <c r="B13" s="27">
        <v>46419</v>
      </c>
      <c r="C13" s="27">
        <v>46419</v>
      </c>
      <c r="D13" s="27"/>
      <c r="E13" s="72"/>
      <c r="F13" s="72"/>
      <c r="G13" s="27"/>
      <c r="H13" s="51"/>
      <c r="I13" s="51"/>
      <c r="J13" s="113">
        <v>110296</v>
      </c>
      <c r="K13" s="113">
        <v>110296</v>
      </c>
      <c r="L13" s="112">
        <v>59565</v>
      </c>
      <c r="M13" s="52" t="s">
        <v>229</v>
      </c>
      <c r="N13" s="54"/>
      <c r="O13" s="73">
        <v>0</v>
      </c>
      <c r="P13" s="73">
        <v>0</v>
      </c>
      <c r="Q13" s="73">
        <v>0</v>
      </c>
      <c r="R13" s="53">
        <v>0</v>
      </c>
      <c r="S13" s="113">
        <v>0</v>
      </c>
      <c r="T13" s="113">
        <v>0</v>
      </c>
      <c r="U13" s="113">
        <v>0</v>
      </c>
      <c r="V13" s="113">
        <v>0</v>
      </c>
      <c r="W13" s="113">
        <v>110296</v>
      </c>
      <c r="X13" s="113">
        <v>0</v>
      </c>
      <c r="Y13" s="113">
        <v>0</v>
      </c>
    </row>
    <row r="14" spans="1:25" s="24" customFormat="1" x14ac:dyDescent="0.2">
      <c r="A14" s="26">
        <v>9</v>
      </c>
      <c r="B14" s="27">
        <v>816875</v>
      </c>
      <c r="C14" s="27">
        <v>816875</v>
      </c>
      <c r="D14" s="27"/>
      <c r="E14" s="72"/>
      <c r="F14" s="72"/>
      <c r="G14" s="27"/>
      <c r="H14" s="51"/>
      <c r="I14" s="51"/>
      <c r="J14" s="113">
        <v>95300</v>
      </c>
      <c r="K14" s="113">
        <v>95300</v>
      </c>
      <c r="L14" s="112">
        <v>95300</v>
      </c>
      <c r="M14" s="52" t="s">
        <v>229</v>
      </c>
      <c r="N14" s="54"/>
      <c r="O14" s="73">
        <v>0</v>
      </c>
      <c r="P14" s="73">
        <v>0</v>
      </c>
      <c r="Q14" s="73">
        <v>0</v>
      </c>
      <c r="R14" s="53">
        <v>0</v>
      </c>
      <c r="S14" s="113">
        <v>0</v>
      </c>
      <c r="T14" s="113">
        <v>0</v>
      </c>
      <c r="U14" s="113">
        <v>0</v>
      </c>
      <c r="V14" s="113">
        <v>0</v>
      </c>
      <c r="W14" s="113">
        <v>95300</v>
      </c>
      <c r="X14" s="113">
        <v>0</v>
      </c>
      <c r="Y14" s="113">
        <v>0</v>
      </c>
    </row>
    <row r="15" spans="1:25" s="24" customFormat="1" x14ac:dyDescent="0.2">
      <c r="A15" s="26">
        <v>10</v>
      </c>
      <c r="B15" s="27">
        <v>817927</v>
      </c>
      <c r="C15" s="27">
        <v>817927</v>
      </c>
      <c r="D15" s="27"/>
      <c r="E15" s="72"/>
      <c r="F15" s="72"/>
      <c r="G15" s="27"/>
      <c r="H15" s="51"/>
      <c r="I15" s="51"/>
      <c r="J15" s="113">
        <v>313080</v>
      </c>
      <c r="K15" s="113">
        <v>313080</v>
      </c>
      <c r="L15" s="112">
        <v>46565</v>
      </c>
      <c r="M15" s="52" t="s">
        <v>229</v>
      </c>
      <c r="N15" s="54"/>
      <c r="O15" s="73">
        <v>0</v>
      </c>
      <c r="P15" s="73">
        <v>0</v>
      </c>
      <c r="Q15" s="73">
        <v>0</v>
      </c>
      <c r="R15" s="53">
        <v>0</v>
      </c>
      <c r="S15" s="113">
        <v>0</v>
      </c>
      <c r="T15" s="113">
        <v>0</v>
      </c>
      <c r="U15" s="113">
        <v>0</v>
      </c>
      <c r="V15" s="113">
        <v>0</v>
      </c>
      <c r="W15" s="113">
        <v>313080</v>
      </c>
      <c r="X15" s="113">
        <v>0</v>
      </c>
      <c r="Y15" s="113">
        <v>0</v>
      </c>
    </row>
    <row r="16" spans="1:25" s="24" customFormat="1" x14ac:dyDescent="0.2">
      <c r="A16" s="26">
        <v>11</v>
      </c>
      <c r="B16" s="27">
        <v>820858</v>
      </c>
      <c r="C16" s="27">
        <v>820858</v>
      </c>
      <c r="D16" s="27"/>
      <c r="E16" s="72"/>
      <c r="F16" s="72"/>
      <c r="G16" s="27"/>
      <c r="H16" s="51"/>
      <c r="I16" s="51"/>
      <c r="J16" s="113">
        <v>95300</v>
      </c>
      <c r="K16" s="113">
        <v>95300</v>
      </c>
      <c r="L16" s="112">
        <v>4765</v>
      </c>
      <c r="M16" s="52" t="s">
        <v>229</v>
      </c>
      <c r="N16" s="54"/>
      <c r="O16" s="73">
        <v>0</v>
      </c>
      <c r="P16" s="73">
        <v>0</v>
      </c>
      <c r="Q16" s="73">
        <v>0</v>
      </c>
      <c r="R16" s="53">
        <v>0</v>
      </c>
      <c r="S16" s="113">
        <v>0</v>
      </c>
      <c r="T16" s="113">
        <v>0</v>
      </c>
      <c r="U16" s="113">
        <v>0</v>
      </c>
      <c r="V16" s="113">
        <v>0</v>
      </c>
      <c r="W16" s="113">
        <v>95300</v>
      </c>
      <c r="X16" s="113">
        <v>0</v>
      </c>
      <c r="Y16" s="113">
        <v>0</v>
      </c>
    </row>
    <row r="17" spans="1:25" s="24" customFormat="1" x14ac:dyDescent="0.2">
      <c r="A17" s="26">
        <v>12</v>
      </c>
      <c r="B17" s="27">
        <v>823728</v>
      </c>
      <c r="C17" s="27">
        <v>823728</v>
      </c>
      <c r="D17" s="27"/>
      <c r="E17" s="72"/>
      <c r="F17" s="72"/>
      <c r="G17" s="27"/>
      <c r="H17" s="51"/>
      <c r="I17" s="51"/>
      <c r="J17" s="113">
        <v>51300</v>
      </c>
      <c r="K17" s="113">
        <v>51300</v>
      </c>
      <c r="L17" s="112">
        <v>51300</v>
      </c>
      <c r="M17" s="52" t="s">
        <v>229</v>
      </c>
      <c r="N17" s="54"/>
      <c r="O17" s="73">
        <v>0</v>
      </c>
      <c r="P17" s="73">
        <v>0</v>
      </c>
      <c r="Q17" s="73">
        <v>0</v>
      </c>
      <c r="R17" s="53">
        <v>0</v>
      </c>
      <c r="S17" s="113">
        <v>0</v>
      </c>
      <c r="T17" s="113">
        <v>0</v>
      </c>
      <c r="U17" s="113">
        <v>0</v>
      </c>
      <c r="V17" s="113">
        <v>0</v>
      </c>
      <c r="W17" s="113">
        <v>51300</v>
      </c>
      <c r="X17" s="113">
        <v>0</v>
      </c>
      <c r="Y17" s="113">
        <v>0</v>
      </c>
    </row>
    <row r="18" spans="1:25" s="24" customFormat="1" x14ac:dyDescent="0.2">
      <c r="A18" s="26">
        <v>13</v>
      </c>
      <c r="B18" s="27">
        <v>823711</v>
      </c>
      <c r="C18" s="27">
        <v>823711</v>
      </c>
      <c r="D18" s="27"/>
      <c r="E18" s="72"/>
      <c r="F18" s="72"/>
      <c r="G18" s="27"/>
      <c r="H18" s="51"/>
      <c r="I18" s="51"/>
      <c r="J18" s="113">
        <v>76832</v>
      </c>
      <c r="K18" s="113">
        <v>76832</v>
      </c>
      <c r="L18" s="112">
        <v>4275</v>
      </c>
      <c r="M18" s="52" t="s">
        <v>229</v>
      </c>
      <c r="N18" s="54"/>
      <c r="O18" s="73">
        <v>0</v>
      </c>
      <c r="P18" s="73">
        <v>0</v>
      </c>
      <c r="Q18" s="73">
        <v>0</v>
      </c>
      <c r="R18" s="53">
        <v>0</v>
      </c>
      <c r="S18" s="113">
        <v>0</v>
      </c>
      <c r="T18" s="113">
        <v>0</v>
      </c>
      <c r="U18" s="113">
        <v>0</v>
      </c>
      <c r="V18" s="113">
        <v>0</v>
      </c>
      <c r="W18" s="113">
        <v>76832</v>
      </c>
      <c r="X18" s="113">
        <v>0</v>
      </c>
      <c r="Y18" s="113">
        <v>0</v>
      </c>
    </row>
    <row r="19" spans="1:25" s="24" customFormat="1" x14ac:dyDescent="0.2">
      <c r="A19" s="26">
        <v>14</v>
      </c>
      <c r="B19" s="27">
        <v>828136</v>
      </c>
      <c r="C19" s="27">
        <v>828136</v>
      </c>
      <c r="D19" s="27"/>
      <c r="E19" s="72"/>
      <c r="F19" s="72"/>
      <c r="G19" s="27"/>
      <c r="H19" s="51"/>
      <c r="I19" s="51"/>
      <c r="J19" s="113">
        <v>95300</v>
      </c>
      <c r="K19" s="113">
        <v>95300</v>
      </c>
      <c r="L19" s="112">
        <v>4765</v>
      </c>
      <c r="M19" s="52" t="s">
        <v>229</v>
      </c>
      <c r="N19" s="54"/>
      <c r="O19" s="73">
        <v>0</v>
      </c>
      <c r="P19" s="73">
        <v>0</v>
      </c>
      <c r="Q19" s="73">
        <v>0</v>
      </c>
      <c r="R19" s="53">
        <v>0</v>
      </c>
      <c r="S19" s="113">
        <v>0</v>
      </c>
      <c r="T19" s="113">
        <v>0</v>
      </c>
      <c r="U19" s="113">
        <v>0</v>
      </c>
      <c r="V19" s="113">
        <v>0</v>
      </c>
      <c r="W19" s="113">
        <v>95300</v>
      </c>
      <c r="X19" s="113">
        <v>0</v>
      </c>
      <c r="Y19" s="113">
        <v>0</v>
      </c>
    </row>
    <row r="20" spans="1:25" s="24" customFormat="1" x14ac:dyDescent="0.2">
      <c r="A20" s="26">
        <v>15</v>
      </c>
      <c r="B20" s="27">
        <v>829542</v>
      </c>
      <c r="C20" s="27">
        <v>829542</v>
      </c>
      <c r="D20" s="27"/>
      <c r="E20" s="72"/>
      <c r="F20" s="72"/>
      <c r="G20" s="27"/>
      <c r="H20" s="51"/>
      <c r="I20" s="51"/>
      <c r="J20" s="113">
        <v>108100</v>
      </c>
      <c r="K20" s="113">
        <v>108100</v>
      </c>
      <c r="L20" s="112">
        <v>4930</v>
      </c>
      <c r="M20" s="52" t="s">
        <v>229</v>
      </c>
      <c r="N20" s="54"/>
      <c r="O20" s="73">
        <v>0</v>
      </c>
      <c r="P20" s="73">
        <v>0</v>
      </c>
      <c r="Q20" s="73">
        <v>0</v>
      </c>
      <c r="R20" s="53">
        <v>0</v>
      </c>
      <c r="S20" s="113">
        <v>0</v>
      </c>
      <c r="T20" s="113">
        <v>0</v>
      </c>
      <c r="U20" s="113">
        <v>0</v>
      </c>
      <c r="V20" s="113">
        <v>0</v>
      </c>
      <c r="W20" s="113">
        <v>108100</v>
      </c>
      <c r="X20" s="113">
        <v>0</v>
      </c>
      <c r="Y20" s="113">
        <v>0</v>
      </c>
    </row>
    <row r="21" spans="1:25" s="24" customFormat="1" x14ac:dyDescent="0.2">
      <c r="A21" s="26">
        <v>16</v>
      </c>
      <c r="B21" s="27">
        <v>832208</v>
      </c>
      <c r="C21" s="27">
        <v>832208</v>
      </c>
      <c r="D21" s="27"/>
      <c r="E21" s="72"/>
      <c r="F21" s="72"/>
      <c r="G21" s="27"/>
      <c r="H21" s="51"/>
      <c r="I21" s="51"/>
      <c r="J21" s="113">
        <v>149700</v>
      </c>
      <c r="K21" s="113">
        <v>149700</v>
      </c>
      <c r="L21" s="112">
        <v>47290</v>
      </c>
      <c r="M21" s="52" t="s">
        <v>229</v>
      </c>
      <c r="N21" s="54"/>
      <c r="O21" s="73">
        <v>0</v>
      </c>
      <c r="P21" s="73">
        <v>0</v>
      </c>
      <c r="Q21" s="73">
        <v>0</v>
      </c>
      <c r="R21" s="53">
        <v>0</v>
      </c>
      <c r="S21" s="113">
        <v>0</v>
      </c>
      <c r="T21" s="113">
        <v>0</v>
      </c>
      <c r="U21" s="113">
        <v>0</v>
      </c>
      <c r="V21" s="113">
        <v>0</v>
      </c>
      <c r="W21" s="113">
        <v>149700</v>
      </c>
      <c r="X21" s="113">
        <v>0</v>
      </c>
      <c r="Y21" s="113">
        <v>0</v>
      </c>
    </row>
    <row r="22" spans="1:25" s="24" customFormat="1" x14ac:dyDescent="0.2">
      <c r="A22" s="26">
        <v>17</v>
      </c>
      <c r="B22" s="27">
        <v>846211</v>
      </c>
      <c r="C22" s="27">
        <v>846211</v>
      </c>
      <c r="D22" s="27"/>
      <c r="E22" s="72"/>
      <c r="F22" s="72"/>
      <c r="G22" s="27"/>
      <c r="H22" s="51"/>
      <c r="I22" s="51"/>
      <c r="J22" s="113">
        <v>54230</v>
      </c>
      <c r="K22" s="113">
        <v>54230</v>
      </c>
      <c r="L22" s="112">
        <v>2565</v>
      </c>
      <c r="M22" s="52" t="s">
        <v>229</v>
      </c>
      <c r="N22" s="54"/>
      <c r="O22" s="73">
        <v>0</v>
      </c>
      <c r="P22" s="73">
        <v>0</v>
      </c>
      <c r="Q22" s="73">
        <v>0</v>
      </c>
      <c r="R22" s="53">
        <v>0</v>
      </c>
      <c r="S22" s="113">
        <v>0</v>
      </c>
      <c r="T22" s="113">
        <v>0</v>
      </c>
      <c r="U22" s="113">
        <v>0</v>
      </c>
      <c r="V22" s="113">
        <v>0</v>
      </c>
      <c r="W22" s="113">
        <v>54230</v>
      </c>
      <c r="X22" s="113">
        <v>0</v>
      </c>
      <c r="Y22" s="113">
        <v>0</v>
      </c>
    </row>
    <row r="23" spans="1:25" s="24" customFormat="1" x14ac:dyDescent="0.2">
      <c r="A23" s="26">
        <v>18</v>
      </c>
      <c r="B23" s="27">
        <v>855304</v>
      </c>
      <c r="C23" s="27">
        <v>855304</v>
      </c>
      <c r="D23" s="27"/>
      <c r="E23" s="72"/>
      <c r="F23" s="72"/>
      <c r="G23" s="27"/>
      <c r="H23" s="51"/>
      <c r="I23" s="51"/>
      <c r="J23" s="113">
        <v>96074</v>
      </c>
      <c r="K23" s="113">
        <v>96074</v>
      </c>
      <c r="L23" s="112">
        <v>4765</v>
      </c>
      <c r="M23" s="52" t="s">
        <v>229</v>
      </c>
      <c r="N23" s="54"/>
      <c r="O23" s="73">
        <v>0</v>
      </c>
      <c r="P23" s="73">
        <v>0</v>
      </c>
      <c r="Q23" s="73">
        <v>0</v>
      </c>
      <c r="R23" s="53">
        <v>0</v>
      </c>
      <c r="S23" s="113">
        <v>0</v>
      </c>
      <c r="T23" s="113">
        <v>0</v>
      </c>
      <c r="U23" s="113">
        <v>0</v>
      </c>
      <c r="V23" s="113">
        <v>0</v>
      </c>
      <c r="W23" s="113">
        <v>96074</v>
      </c>
      <c r="X23" s="113">
        <v>0</v>
      </c>
      <c r="Y23" s="113">
        <v>0</v>
      </c>
    </row>
    <row r="24" spans="1:25" s="24" customFormat="1" x14ac:dyDescent="0.2">
      <c r="A24" s="26">
        <v>19</v>
      </c>
      <c r="B24" s="27">
        <v>857163</v>
      </c>
      <c r="C24" s="27">
        <v>857163</v>
      </c>
      <c r="D24" s="27"/>
      <c r="E24" s="72"/>
      <c r="F24" s="72"/>
      <c r="G24" s="27"/>
      <c r="H24" s="51"/>
      <c r="I24" s="51"/>
      <c r="J24" s="113">
        <v>115600</v>
      </c>
      <c r="K24" s="113">
        <v>115600</v>
      </c>
      <c r="L24" s="112">
        <v>5780</v>
      </c>
      <c r="M24" s="52" t="s">
        <v>229</v>
      </c>
      <c r="N24" s="54"/>
      <c r="O24" s="73">
        <v>0</v>
      </c>
      <c r="P24" s="73">
        <v>0</v>
      </c>
      <c r="Q24" s="73">
        <v>0</v>
      </c>
      <c r="R24" s="53">
        <v>0</v>
      </c>
      <c r="S24" s="113">
        <v>0</v>
      </c>
      <c r="T24" s="113">
        <v>0</v>
      </c>
      <c r="U24" s="113">
        <v>0</v>
      </c>
      <c r="V24" s="113">
        <v>0</v>
      </c>
      <c r="W24" s="113">
        <v>115600</v>
      </c>
      <c r="X24" s="113">
        <v>0</v>
      </c>
      <c r="Y24" s="113">
        <v>0</v>
      </c>
    </row>
    <row r="25" spans="1:25" s="24" customFormat="1" x14ac:dyDescent="0.2">
      <c r="A25" s="26">
        <v>20</v>
      </c>
      <c r="B25" s="27">
        <v>871538</v>
      </c>
      <c r="C25" s="27">
        <v>871538</v>
      </c>
      <c r="D25" s="27"/>
      <c r="E25" s="72"/>
      <c r="F25" s="72"/>
      <c r="G25" s="27"/>
      <c r="H25" s="51"/>
      <c r="I25" s="51"/>
      <c r="J25" s="113">
        <v>108100</v>
      </c>
      <c r="K25" s="113">
        <v>108100</v>
      </c>
      <c r="L25" s="112">
        <v>4930</v>
      </c>
      <c r="M25" s="52" t="s">
        <v>229</v>
      </c>
      <c r="N25" s="54"/>
      <c r="O25" s="73">
        <v>0</v>
      </c>
      <c r="P25" s="73">
        <v>0</v>
      </c>
      <c r="Q25" s="73">
        <v>0</v>
      </c>
      <c r="R25" s="53">
        <v>0</v>
      </c>
      <c r="S25" s="113">
        <v>0</v>
      </c>
      <c r="T25" s="113">
        <v>0</v>
      </c>
      <c r="U25" s="113">
        <v>0</v>
      </c>
      <c r="V25" s="113">
        <v>0</v>
      </c>
      <c r="W25" s="113">
        <v>108100</v>
      </c>
      <c r="X25" s="113">
        <v>0</v>
      </c>
      <c r="Y25" s="113">
        <v>0</v>
      </c>
    </row>
    <row r="26" spans="1:25" s="24" customFormat="1" x14ac:dyDescent="0.2">
      <c r="A26" s="26">
        <v>21</v>
      </c>
      <c r="B26" s="27">
        <v>876552</v>
      </c>
      <c r="C26" s="27">
        <v>876552</v>
      </c>
      <c r="D26" s="27"/>
      <c r="E26" s="72"/>
      <c r="F26" s="72"/>
      <c r="G26" s="27"/>
      <c r="H26" s="51"/>
      <c r="I26" s="51"/>
      <c r="J26" s="113">
        <v>101100</v>
      </c>
      <c r="K26" s="113">
        <v>101100</v>
      </c>
      <c r="L26" s="112">
        <v>16135</v>
      </c>
      <c r="M26" s="52" t="s">
        <v>229</v>
      </c>
      <c r="N26" s="54"/>
      <c r="O26" s="73">
        <v>0</v>
      </c>
      <c r="P26" s="73">
        <v>0</v>
      </c>
      <c r="Q26" s="73">
        <v>0</v>
      </c>
      <c r="R26" s="53">
        <v>0</v>
      </c>
      <c r="S26" s="113">
        <v>0</v>
      </c>
      <c r="T26" s="113">
        <v>0</v>
      </c>
      <c r="U26" s="113">
        <v>0</v>
      </c>
      <c r="V26" s="113">
        <v>0</v>
      </c>
      <c r="W26" s="113">
        <v>101100</v>
      </c>
      <c r="X26" s="113">
        <v>0</v>
      </c>
      <c r="Y26" s="113">
        <v>0</v>
      </c>
    </row>
    <row r="27" spans="1:25" s="24" customFormat="1" x14ac:dyDescent="0.2">
      <c r="A27" s="26">
        <v>22</v>
      </c>
      <c r="B27" s="27">
        <v>884816</v>
      </c>
      <c r="C27" s="27">
        <v>884816</v>
      </c>
      <c r="D27" s="27"/>
      <c r="E27" s="72"/>
      <c r="F27" s="72"/>
      <c r="G27" s="27"/>
      <c r="H27" s="51"/>
      <c r="I27" s="51"/>
      <c r="J27" s="113">
        <v>55236</v>
      </c>
      <c r="K27" s="113">
        <v>55236</v>
      </c>
      <c r="L27" s="112">
        <v>2720</v>
      </c>
      <c r="M27" s="52" t="s">
        <v>229</v>
      </c>
      <c r="N27" s="54"/>
      <c r="O27" s="73">
        <v>0</v>
      </c>
      <c r="P27" s="73">
        <v>0</v>
      </c>
      <c r="Q27" s="73">
        <v>0</v>
      </c>
      <c r="R27" s="53">
        <v>0</v>
      </c>
      <c r="S27" s="113">
        <v>0</v>
      </c>
      <c r="T27" s="113">
        <v>0</v>
      </c>
      <c r="U27" s="113">
        <v>0</v>
      </c>
      <c r="V27" s="113">
        <v>0</v>
      </c>
      <c r="W27" s="113">
        <v>55236</v>
      </c>
      <c r="X27" s="113">
        <v>0</v>
      </c>
      <c r="Y27" s="113">
        <v>0</v>
      </c>
    </row>
    <row r="28" spans="1:25" s="24" customFormat="1" x14ac:dyDescent="0.2">
      <c r="A28" s="26">
        <v>23</v>
      </c>
      <c r="B28" s="27">
        <v>884752</v>
      </c>
      <c r="C28" s="27">
        <v>884752</v>
      </c>
      <c r="D28" s="27"/>
      <c r="E28" s="72"/>
      <c r="F28" s="72"/>
      <c r="G28" s="27"/>
      <c r="H28" s="51"/>
      <c r="I28" s="51"/>
      <c r="J28" s="113">
        <v>101100</v>
      </c>
      <c r="K28" s="113">
        <v>101100</v>
      </c>
      <c r="L28" s="112">
        <v>5055</v>
      </c>
      <c r="M28" s="52" t="s">
        <v>229</v>
      </c>
      <c r="N28" s="54"/>
      <c r="O28" s="73">
        <v>0</v>
      </c>
      <c r="P28" s="73">
        <v>0</v>
      </c>
      <c r="Q28" s="73">
        <v>0</v>
      </c>
      <c r="R28" s="53">
        <v>0</v>
      </c>
      <c r="S28" s="113">
        <v>0</v>
      </c>
      <c r="T28" s="113">
        <v>0</v>
      </c>
      <c r="U28" s="113">
        <v>0</v>
      </c>
      <c r="V28" s="113">
        <v>0</v>
      </c>
      <c r="W28" s="113">
        <v>101100</v>
      </c>
      <c r="X28" s="113">
        <v>0</v>
      </c>
      <c r="Y28" s="113">
        <v>0</v>
      </c>
    </row>
    <row r="29" spans="1:25" s="24" customFormat="1" x14ac:dyDescent="0.2">
      <c r="A29" s="26">
        <v>24</v>
      </c>
      <c r="B29" s="27">
        <v>887009</v>
      </c>
      <c r="C29" s="27">
        <v>887009</v>
      </c>
      <c r="D29" s="27"/>
      <c r="E29" s="72"/>
      <c r="F29" s="72"/>
      <c r="G29" s="27"/>
      <c r="H29" s="51"/>
      <c r="I29" s="51"/>
      <c r="J29" s="113">
        <v>54400</v>
      </c>
      <c r="K29" s="113">
        <v>54400</v>
      </c>
      <c r="L29" s="112">
        <v>2720</v>
      </c>
      <c r="M29" s="52" t="s">
        <v>229</v>
      </c>
      <c r="N29" s="54"/>
      <c r="O29" s="73">
        <v>0</v>
      </c>
      <c r="P29" s="73">
        <v>0</v>
      </c>
      <c r="Q29" s="73">
        <v>0</v>
      </c>
      <c r="R29" s="53">
        <v>0</v>
      </c>
      <c r="S29" s="113">
        <v>0</v>
      </c>
      <c r="T29" s="113">
        <v>0</v>
      </c>
      <c r="U29" s="113">
        <v>0</v>
      </c>
      <c r="V29" s="113">
        <v>0</v>
      </c>
      <c r="W29" s="113">
        <v>54400</v>
      </c>
      <c r="X29" s="113">
        <v>0</v>
      </c>
      <c r="Y29" s="113">
        <v>0</v>
      </c>
    </row>
    <row r="30" spans="1:25" s="24" customFormat="1" x14ac:dyDescent="0.2">
      <c r="A30" s="26">
        <v>25</v>
      </c>
      <c r="B30" s="27">
        <v>888604</v>
      </c>
      <c r="C30" s="27">
        <v>888604</v>
      </c>
      <c r="D30" s="27"/>
      <c r="E30" s="72"/>
      <c r="F30" s="72"/>
      <c r="G30" s="27"/>
      <c r="H30" s="51"/>
      <c r="I30" s="51"/>
      <c r="J30" s="113">
        <v>55236</v>
      </c>
      <c r="K30" s="113">
        <v>55236</v>
      </c>
      <c r="L30" s="112">
        <v>2720</v>
      </c>
      <c r="M30" s="52" t="s">
        <v>229</v>
      </c>
      <c r="N30" s="54"/>
      <c r="O30" s="73">
        <v>0</v>
      </c>
      <c r="P30" s="73">
        <v>0</v>
      </c>
      <c r="Q30" s="73">
        <v>0</v>
      </c>
      <c r="R30" s="53">
        <v>0</v>
      </c>
      <c r="S30" s="113">
        <v>0</v>
      </c>
      <c r="T30" s="113">
        <v>0</v>
      </c>
      <c r="U30" s="113">
        <v>0</v>
      </c>
      <c r="V30" s="113">
        <v>0</v>
      </c>
      <c r="W30" s="113">
        <v>55236</v>
      </c>
      <c r="X30" s="113">
        <v>0</v>
      </c>
      <c r="Y30" s="113">
        <v>0</v>
      </c>
    </row>
    <row r="31" spans="1:25" s="24" customFormat="1" x14ac:dyDescent="0.2">
      <c r="A31" s="26">
        <v>26</v>
      </c>
      <c r="B31" s="27">
        <v>890729</v>
      </c>
      <c r="C31" s="27">
        <v>890729</v>
      </c>
      <c r="D31" s="27"/>
      <c r="E31" s="72"/>
      <c r="F31" s="72"/>
      <c r="G31" s="27"/>
      <c r="H31" s="51"/>
      <c r="I31" s="51"/>
      <c r="J31" s="113">
        <v>55236</v>
      </c>
      <c r="K31" s="113">
        <v>55236</v>
      </c>
      <c r="L31" s="112">
        <v>2720</v>
      </c>
      <c r="M31" s="52" t="s">
        <v>229</v>
      </c>
      <c r="N31" s="54"/>
      <c r="O31" s="73">
        <v>0</v>
      </c>
      <c r="P31" s="73">
        <v>0</v>
      </c>
      <c r="Q31" s="73">
        <v>0</v>
      </c>
      <c r="R31" s="53">
        <v>0</v>
      </c>
      <c r="S31" s="113">
        <v>0</v>
      </c>
      <c r="T31" s="113">
        <v>0</v>
      </c>
      <c r="U31" s="113">
        <v>0</v>
      </c>
      <c r="V31" s="113">
        <v>0</v>
      </c>
      <c r="W31" s="113">
        <v>55236</v>
      </c>
      <c r="X31" s="113">
        <v>0</v>
      </c>
      <c r="Y31" s="113">
        <v>0</v>
      </c>
    </row>
    <row r="32" spans="1:25" s="24" customFormat="1" x14ac:dyDescent="0.2">
      <c r="A32" s="26">
        <v>27</v>
      </c>
      <c r="B32" s="27">
        <v>891870</v>
      </c>
      <c r="C32" s="27">
        <v>891870</v>
      </c>
      <c r="D32" s="27"/>
      <c r="E32" s="72"/>
      <c r="F32" s="72"/>
      <c r="G32" s="27"/>
      <c r="H32" s="51"/>
      <c r="I32" s="51"/>
      <c r="J32" s="113">
        <v>114600</v>
      </c>
      <c r="K32" s="113">
        <v>114600</v>
      </c>
      <c r="L32" s="112">
        <v>5160</v>
      </c>
      <c r="M32" s="52" t="s">
        <v>229</v>
      </c>
      <c r="N32" s="54"/>
      <c r="O32" s="73">
        <v>0</v>
      </c>
      <c r="P32" s="73">
        <v>0</v>
      </c>
      <c r="Q32" s="73">
        <v>0</v>
      </c>
      <c r="R32" s="53">
        <v>0</v>
      </c>
      <c r="S32" s="113">
        <v>0</v>
      </c>
      <c r="T32" s="113">
        <v>0</v>
      </c>
      <c r="U32" s="113">
        <v>0</v>
      </c>
      <c r="V32" s="113">
        <v>0</v>
      </c>
      <c r="W32" s="113">
        <v>114600</v>
      </c>
      <c r="X32" s="113">
        <v>0</v>
      </c>
      <c r="Y32" s="113">
        <v>0</v>
      </c>
    </row>
    <row r="33" spans="1:25" s="24" customFormat="1" x14ac:dyDescent="0.2">
      <c r="A33" s="26">
        <v>28</v>
      </c>
      <c r="B33" s="27">
        <v>892426</v>
      </c>
      <c r="C33" s="27">
        <v>892426</v>
      </c>
      <c r="D33" s="27"/>
      <c r="E33" s="72"/>
      <c r="F33" s="72"/>
      <c r="G33" s="27"/>
      <c r="H33" s="51"/>
      <c r="I33" s="51"/>
      <c r="J33" s="113">
        <v>54929</v>
      </c>
      <c r="K33" s="113">
        <v>54929</v>
      </c>
      <c r="L33" s="112">
        <v>2720</v>
      </c>
      <c r="M33" s="52" t="s">
        <v>229</v>
      </c>
      <c r="N33" s="54"/>
      <c r="O33" s="73">
        <v>0</v>
      </c>
      <c r="P33" s="73">
        <v>0</v>
      </c>
      <c r="Q33" s="73">
        <v>0</v>
      </c>
      <c r="R33" s="53">
        <v>0</v>
      </c>
      <c r="S33" s="113">
        <v>0</v>
      </c>
      <c r="T33" s="113">
        <v>0</v>
      </c>
      <c r="U33" s="113">
        <v>0</v>
      </c>
      <c r="V33" s="113">
        <v>0</v>
      </c>
      <c r="W33" s="113">
        <v>54929</v>
      </c>
      <c r="X33" s="113">
        <v>0</v>
      </c>
      <c r="Y33" s="113">
        <v>0</v>
      </c>
    </row>
    <row r="34" spans="1:25" s="24" customFormat="1" x14ac:dyDescent="0.2">
      <c r="A34" s="26">
        <v>29</v>
      </c>
      <c r="B34" s="27">
        <v>910265</v>
      </c>
      <c r="C34" s="27">
        <v>910265</v>
      </c>
      <c r="D34" s="27"/>
      <c r="E34" s="72"/>
      <c r="F34" s="72"/>
      <c r="G34" s="27"/>
      <c r="H34" s="51"/>
      <c r="I34" s="51"/>
      <c r="J34" s="113">
        <v>116631</v>
      </c>
      <c r="K34" s="113">
        <v>116631</v>
      </c>
      <c r="L34" s="112">
        <v>5160</v>
      </c>
      <c r="M34" s="52" t="s">
        <v>229</v>
      </c>
      <c r="N34" s="54"/>
      <c r="O34" s="73">
        <v>0</v>
      </c>
      <c r="P34" s="73">
        <v>0</v>
      </c>
      <c r="Q34" s="73">
        <v>0</v>
      </c>
      <c r="R34" s="53">
        <v>0</v>
      </c>
      <c r="S34" s="113">
        <v>0</v>
      </c>
      <c r="T34" s="113">
        <v>0</v>
      </c>
      <c r="U34" s="113">
        <v>0</v>
      </c>
      <c r="V34" s="113">
        <v>0</v>
      </c>
      <c r="W34" s="113">
        <v>116631</v>
      </c>
      <c r="X34" s="113">
        <v>0</v>
      </c>
      <c r="Y34" s="113">
        <v>0</v>
      </c>
    </row>
    <row r="35" spans="1:25" s="24" customFormat="1" x14ac:dyDescent="0.2">
      <c r="A35" s="26">
        <v>30</v>
      </c>
      <c r="B35" s="27">
        <v>914764</v>
      </c>
      <c r="C35" s="27">
        <v>914764</v>
      </c>
      <c r="D35" s="27"/>
      <c r="E35" s="72"/>
      <c r="F35" s="72"/>
      <c r="G35" s="27"/>
      <c r="H35" s="51"/>
      <c r="I35" s="51"/>
      <c r="J35" s="113">
        <v>114900</v>
      </c>
      <c r="K35" s="113">
        <v>114900</v>
      </c>
      <c r="L35" s="112">
        <v>5745</v>
      </c>
      <c r="M35" s="52" t="s">
        <v>229</v>
      </c>
      <c r="N35" s="54"/>
      <c r="O35" s="73">
        <v>0</v>
      </c>
      <c r="P35" s="73">
        <v>0</v>
      </c>
      <c r="Q35" s="73">
        <v>0</v>
      </c>
      <c r="R35" s="53">
        <v>0</v>
      </c>
      <c r="S35" s="113">
        <v>0</v>
      </c>
      <c r="T35" s="113">
        <v>0</v>
      </c>
      <c r="U35" s="113">
        <v>0</v>
      </c>
      <c r="V35" s="113">
        <v>0</v>
      </c>
      <c r="W35" s="113">
        <v>114900</v>
      </c>
      <c r="X35" s="113">
        <v>0</v>
      </c>
      <c r="Y35" s="113">
        <v>0</v>
      </c>
    </row>
    <row r="36" spans="1:25" s="24" customFormat="1" x14ac:dyDescent="0.2">
      <c r="A36" s="26">
        <v>31</v>
      </c>
      <c r="B36" s="27">
        <v>917321</v>
      </c>
      <c r="C36" s="27">
        <v>917321</v>
      </c>
      <c r="D36" s="27"/>
      <c r="E36" s="72"/>
      <c r="F36" s="72"/>
      <c r="G36" s="27"/>
      <c r="H36" s="51"/>
      <c r="I36" s="51"/>
      <c r="J36" s="113">
        <v>114600</v>
      </c>
      <c r="K36" s="113">
        <v>114600</v>
      </c>
      <c r="L36" s="112">
        <v>5160</v>
      </c>
      <c r="M36" s="52" t="s">
        <v>229</v>
      </c>
      <c r="N36" s="54"/>
      <c r="O36" s="73">
        <v>0</v>
      </c>
      <c r="P36" s="73">
        <v>0</v>
      </c>
      <c r="Q36" s="73">
        <v>0</v>
      </c>
      <c r="R36" s="53">
        <v>0</v>
      </c>
      <c r="S36" s="113">
        <v>0</v>
      </c>
      <c r="T36" s="113">
        <v>0</v>
      </c>
      <c r="U36" s="113">
        <v>0</v>
      </c>
      <c r="V36" s="113">
        <v>0</v>
      </c>
      <c r="W36" s="113">
        <v>114600</v>
      </c>
      <c r="X36" s="113">
        <v>0</v>
      </c>
      <c r="Y36" s="113">
        <v>0</v>
      </c>
    </row>
    <row r="37" spans="1:25" s="24" customFormat="1" x14ac:dyDescent="0.2">
      <c r="A37" s="26">
        <v>32</v>
      </c>
      <c r="B37" s="27">
        <v>954990</v>
      </c>
      <c r="C37" s="27">
        <v>954990</v>
      </c>
      <c r="D37" s="27"/>
      <c r="E37" s="72"/>
      <c r="F37" s="72"/>
      <c r="G37" s="27"/>
      <c r="H37" s="51"/>
      <c r="I37" s="51"/>
      <c r="J37" s="113">
        <v>125938</v>
      </c>
      <c r="K37" s="113">
        <v>125938</v>
      </c>
      <c r="L37" s="112">
        <v>6185</v>
      </c>
      <c r="M37" s="52" t="s">
        <v>229</v>
      </c>
      <c r="N37" s="54"/>
      <c r="O37" s="73">
        <v>0</v>
      </c>
      <c r="P37" s="73">
        <v>0</v>
      </c>
      <c r="Q37" s="73">
        <v>0</v>
      </c>
      <c r="R37" s="53">
        <v>0</v>
      </c>
      <c r="S37" s="113">
        <v>0</v>
      </c>
      <c r="T37" s="113">
        <v>0</v>
      </c>
      <c r="U37" s="113">
        <v>0</v>
      </c>
      <c r="V37" s="113">
        <v>0</v>
      </c>
      <c r="W37" s="113">
        <v>125938</v>
      </c>
      <c r="X37" s="113">
        <v>0</v>
      </c>
      <c r="Y37" s="113">
        <v>0</v>
      </c>
    </row>
    <row r="38" spans="1:25" s="24" customFormat="1" x14ac:dyDescent="0.2">
      <c r="A38" s="26">
        <v>33</v>
      </c>
      <c r="B38" s="27">
        <v>272217</v>
      </c>
      <c r="C38" s="27" t="s">
        <v>182</v>
      </c>
      <c r="D38" s="27"/>
      <c r="E38" s="72"/>
      <c r="F38" s="72"/>
      <c r="G38" s="27"/>
      <c r="H38" s="51"/>
      <c r="I38" s="51"/>
      <c r="J38" s="113">
        <v>65600</v>
      </c>
      <c r="K38" s="113">
        <v>65600</v>
      </c>
      <c r="L38" s="112">
        <v>65600</v>
      </c>
      <c r="M38" s="52" t="s">
        <v>229</v>
      </c>
      <c r="N38" s="54"/>
      <c r="O38" s="73">
        <v>0</v>
      </c>
      <c r="P38" s="73">
        <v>0</v>
      </c>
      <c r="Q38" s="73">
        <v>0</v>
      </c>
      <c r="R38" s="53">
        <v>0</v>
      </c>
      <c r="S38" s="113">
        <v>0</v>
      </c>
      <c r="T38" s="113">
        <v>0</v>
      </c>
      <c r="U38" s="113">
        <v>0</v>
      </c>
      <c r="V38" s="113">
        <v>0</v>
      </c>
      <c r="W38" s="113">
        <v>65600</v>
      </c>
      <c r="X38" s="113">
        <v>0</v>
      </c>
      <c r="Y38" s="113">
        <v>0</v>
      </c>
    </row>
    <row r="39" spans="1:25" s="24" customFormat="1" x14ac:dyDescent="0.2">
      <c r="A39" s="26">
        <v>34</v>
      </c>
      <c r="B39" s="27">
        <v>278380</v>
      </c>
      <c r="C39" s="27" t="s">
        <v>183</v>
      </c>
      <c r="D39" s="27"/>
      <c r="E39" s="72"/>
      <c r="F39" s="72"/>
      <c r="G39" s="27"/>
      <c r="H39" s="51"/>
      <c r="I39" s="51"/>
      <c r="J39" s="113">
        <v>179200</v>
      </c>
      <c r="K39" s="113">
        <v>179200</v>
      </c>
      <c r="L39" s="112">
        <v>179200</v>
      </c>
      <c r="M39" s="52" t="s">
        <v>229</v>
      </c>
      <c r="N39" s="54"/>
      <c r="O39" s="73">
        <v>0</v>
      </c>
      <c r="P39" s="73">
        <v>0</v>
      </c>
      <c r="Q39" s="73">
        <v>0</v>
      </c>
      <c r="R39" s="53">
        <v>0</v>
      </c>
      <c r="S39" s="113">
        <v>0</v>
      </c>
      <c r="T39" s="113">
        <v>0</v>
      </c>
      <c r="U39" s="113">
        <v>0</v>
      </c>
      <c r="V39" s="113">
        <v>0</v>
      </c>
      <c r="W39" s="113">
        <v>179200</v>
      </c>
      <c r="X39" s="113">
        <v>0</v>
      </c>
      <c r="Y39" s="113">
        <v>0</v>
      </c>
    </row>
    <row r="40" spans="1:25" s="24" customFormat="1" x14ac:dyDescent="0.2">
      <c r="A40" s="26">
        <v>35</v>
      </c>
      <c r="B40" s="27">
        <v>284890</v>
      </c>
      <c r="C40" s="27" t="s">
        <v>184</v>
      </c>
      <c r="D40" s="27"/>
      <c r="E40" s="72"/>
      <c r="F40" s="72"/>
      <c r="G40" s="27"/>
      <c r="H40" s="51"/>
      <c r="I40" s="51"/>
      <c r="J40" s="113">
        <v>125577</v>
      </c>
      <c r="K40" s="113">
        <v>125577</v>
      </c>
      <c r="L40" s="112">
        <v>125577</v>
      </c>
      <c r="M40" s="52" t="s">
        <v>229</v>
      </c>
      <c r="N40" s="54"/>
      <c r="O40" s="73">
        <v>0</v>
      </c>
      <c r="P40" s="73">
        <v>0</v>
      </c>
      <c r="Q40" s="73">
        <v>0</v>
      </c>
      <c r="R40" s="53">
        <v>0</v>
      </c>
      <c r="S40" s="113">
        <v>0</v>
      </c>
      <c r="T40" s="113">
        <v>0</v>
      </c>
      <c r="U40" s="113">
        <v>0</v>
      </c>
      <c r="V40" s="113">
        <v>0</v>
      </c>
      <c r="W40" s="113">
        <v>125577</v>
      </c>
      <c r="X40" s="113">
        <v>0</v>
      </c>
      <c r="Y40" s="113">
        <v>0</v>
      </c>
    </row>
    <row r="41" spans="1:25" s="24" customFormat="1" x14ac:dyDescent="0.2">
      <c r="A41" s="26">
        <v>36</v>
      </c>
      <c r="B41" s="27">
        <v>292144</v>
      </c>
      <c r="C41" s="27" t="s">
        <v>185</v>
      </c>
      <c r="D41" s="27"/>
      <c r="E41" s="72"/>
      <c r="F41" s="72"/>
      <c r="G41" s="27"/>
      <c r="H41" s="51"/>
      <c r="I41" s="51"/>
      <c r="J41" s="113">
        <v>106200</v>
      </c>
      <c r="K41" s="113">
        <v>106200</v>
      </c>
      <c r="L41" s="112">
        <v>106200</v>
      </c>
      <c r="M41" s="52" t="s">
        <v>229</v>
      </c>
      <c r="N41" s="54"/>
      <c r="O41" s="73">
        <v>0</v>
      </c>
      <c r="P41" s="73">
        <v>0</v>
      </c>
      <c r="Q41" s="73">
        <v>0</v>
      </c>
      <c r="R41" s="53">
        <v>0</v>
      </c>
      <c r="S41" s="113">
        <v>0</v>
      </c>
      <c r="T41" s="113">
        <v>0</v>
      </c>
      <c r="U41" s="113">
        <v>0</v>
      </c>
      <c r="V41" s="113">
        <v>0</v>
      </c>
      <c r="W41" s="113">
        <v>106200</v>
      </c>
      <c r="X41" s="113">
        <v>0</v>
      </c>
      <c r="Y41" s="113">
        <v>0</v>
      </c>
    </row>
    <row r="42" spans="1:25" s="24" customFormat="1" x14ac:dyDescent="0.2">
      <c r="A42" s="26">
        <v>37</v>
      </c>
      <c r="B42" s="27">
        <v>293533</v>
      </c>
      <c r="C42" s="27" t="s">
        <v>186</v>
      </c>
      <c r="D42" s="27"/>
      <c r="E42" s="72"/>
      <c r="F42" s="72"/>
      <c r="G42" s="27"/>
      <c r="H42" s="51"/>
      <c r="I42" s="51"/>
      <c r="J42" s="113">
        <v>106200</v>
      </c>
      <c r="K42" s="113">
        <v>106200</v>
      </c>
      <c r="L42" s="112">
        <v>106200</v>
      </c>
      <c r="M42" s="52" t="s">
        <v>229</v>
      </c>
      <c r="N42" s="54"/>
      <c r="O42" s="73">
        <v>0</v>
      </c>
      <c r="P42" s="73">
        <v>0</v>
      </c>
      <c r="Q42" s="73">
        <v>0</v>
      </c>
      <c r="R42" s="53">
        <v>0</v>
      </c>
      <c r="S42" s="113">
        <v>0</v>
      </c>
      <c r="T42" s="113">
        <v>0</v>
      </c>
      <c r="U42" s="113">
        <v>0</v>
      </c>
      <c r="V42" s="113">
        <v>0</v>
      </c>
      <c r="W42" s="113">
        <v>106200</v>
      </c>
      <c r="X42" s="113">
        <v>0</v>
      </c>
      <c r="Y42" s="113">
        <v>0</v>
      </c>
    </row>
    <row r="43" spans="1:25" s="24" customFormat="1" x14ac:dyDescent="0.2">
      <c r="A43" s="26">
        <v>38</v>
      </c>
      <c r="B43" s="27">
        <v>297567</v>
      </c>
      <c r="C43" s="27" t="s">
        <v>187</v>
      </c>
      <c r="D43" s="27"/>
      <c r="E43" s="72"/>
      <c r="F43" s="72"/>
      <c r="G43" s="27"/>
      <c r="H43" s="51"/>
      <c r="I43" s="51"/>
      <c r="J43" s="113">
        <v>281770</v>
      </c>
      <c r="K43" s="113">
        <v>281770</v>
      </c>
      <c r="L43" s="112">
        <v>281770</v>
      </c>
      <c r="M43" s="52" t="s">
        <v>229</v>
      </c>
      <c r="N43" s="54"/>
      <c r="O43" s="73">
        <v>0</v>
      </c>
      <c r="P43" s="73">
        <v>0</v>
      </c>
      <c r="Q43" s="73">
        <v>0</v>
      </c>
      <c r="R43" s="53">
        <v>0</v>
      </c>
      <c r="S43" s="113">
        <v>0</v>
      </c>
      <c r="T43" s="113">
        <v>0</v>
      </c>
      <c r="U43" s="113">
        <v>0</v>
      </c>
      <c r="V43" s="113">
        <v>0</v>
      </c>
      <c r="W43" s="113">
        <v>281770</v>
      </c>
      <c r="X43" s="113">
        <v>0</v>
      </c>
      <c r="Y43" s="113">
        <v>0</v>
      </c>
    </row>
    <row r="44" spans="1:25" s="24" customFormat="1" x14ac:dyDescent="0.2">
      <c r="A44" s="26">
        <v>39</v>
      </c>
      <c r="B44" s="27">
        <v>300393</v>
      </c>
      <c r="C44" s="27" t="s">
        <v>188</v>
      </c>
      <c r="D44" s="27"/>
      <c r="E44" s="72"/>
      <c r="F44" s="72"/>
      <c r="G44" s="27"/>
      <c r="H44" s="51"/>
      <c r="I44" s="51"/>
      <c r="J44" s="113">
        <v>40900</v>
      </c>
      <c r="K44" s="113">
        <v>40900</v>
      </c>
      <c r="L44" s="112">
        <v>40900</v>
      </c>
      <c r="M44" s="52" t="s">
        <v>229</v>
      </c>
      <c r="N44" s="54"/>
      <c r="O44" s="73">
        <v>0</v>
      </c>
      <c r="P44" s="73">
        <v>0</v>
      </c>
      <c r="Q44" s="73">
        <v>0</v>
      </c>
      <c r="R44" s="53">
        <v>0</v>
      </c>
      <c r="S44" s="113">
        <v>0</v>
      </c>
      <c r="T44" s="113">
        <v>0</v>
      </c>
      <c r="U44" s="113">
        <v>0</v>
      </c>
      <c r="V44" s="113">
        <v>0</v>
      </c>
      <c r="W44" s="113">
        <v>40900</v>
      </c>
      <c r="X44" s="113">
        <v>0</v>
      </c>
      <c r="Y44" s="113">
        <v>0</v>
      </c>
    </row>
    <row r="45" spans="1:25" s="24" customFormat="1" x14ac:dyDescent="0.2">
      <c r="A45" s="26">
        <v>40</v>
      </c>
      <c r="B45" s="27">
        <v>302000</v>
      </c>
      <c r="C45" s="27" t="s">
        <v>189</v>
      </c>
      <c r="D45" s="27"/>
      <c r="E45" s="72"/>
      <c r="F45" s="72"/>
      <c r="G45" s="27"/>
      <c r="H45" s="51"/>
      <c r="I45" s="51"/>
      <c r="J45" s="113">
        <v>66782</v>
      </c>
      <c r="K45" s="113">
        <v>66782</v>
      </c>
      <c r="L45" s="112">
        <v>66782</v>
      </c>
      <c r="M45" s="52" t="s">
        <v>229</v>
      </c>
      <c r="N45" s="54"/>
      <c r="O45" s="73">
        <v>0</v>
      </c>
      <c r="P45" s="73">
        <v>0</v>
      </c>
      <c r="Q45" s="73">
        <v>0</v>
      </c>
      <c r="R45" s="53">
        <v>0</v>
      </c>
      <c r="S45" s="113">
        <v>0</v>
      </c>
      <c r="T45" s="113">
        <v>0</v>
      </c>
      <c r="U45" s="113">
        <v>0</v>
      </c>
      <c r="V45" s="113">
        <v>0</v>
      </c>
      <c r="W45" s="113">
        <v>66782</v>
      </c>
      <c r="X45" s="113">
        <v>0</v>
      </c>
      <c r="Y45" s="113">
        <v>0</v>
      </c>
    </row>
    <row r="46" spans="1:25" s="24" customFormat="1" x14ac:dyDescent="0.2">
      <c r="A46" s="26">
        <v>41</v>
      </c>
      <c r="B46" s="27">
        <v>302407</v>
      </c>
      <c r="C46" s="27" t="s">
        <v>190</v>
      </c>
      <c r="D46" s="27"/>
      <c r="E46" s="72"/>
      <c r="F46" s="72"/>
      <c r="G46" s="27"/>
      <c r="H46" s="51"/>
      <c r="I46" s="51"/>
      <c r="J46" s="113">
        <v>144200</v>
      </c>
      <c r="K46" s="113">
        <v>144200</v>
      </c>
      <c r="L46" s="112">
        <v>144200</v>
      </c>
      <c r="M46" s="52" t="s">
        <v>229</v>
      </c>
      <c r="N46" s="54"/>
      <c r="O46" s="73">
        <v>0</v>
      </c>
      <c r="P46" s="73">
        <v>0</v>
      </c>
      <c r="Q46" s="73">
        <v>0</v>
      </c>
      <c r="R46" s="53">
        <v>0</v>
      </c>
      <c r="S46" s="113">
        <v>0</v>
      </c>
      <c r="T46" s="113">
        <v>0</v>
      </c>
      <c r="U46" s="113">
        <v>0</v>
      </c>
      <c r="V46" s="113">
        <v>0</v>
      </c>
      <c r="W46" s="113">
        <v>144200</v>
      </c>
      <c r="X46" s="113">
        <v>0</v>
      </c>
      <c r="Y46" s="113">
        <v>0</v>
      </c>
    </row>
    <row r="47" spans="1:25" s="24" customFormat="1" x14ac:dyDescent="0.2">
      <c r="A47" s="26">
        <v>42</v>
      </c>
      <c r="B47" s="27">
        <v>302670</v>
      </c>
      <c r="C47" s="27" t="s">
        <v>191</v>
      </c>
      <c r="D47" s="27"/>
      <c r="E47" s="72"/>
      <c r="F47" s="72"/>
      <c r="G47" s="27"/>
      <c r="H47" s="51"/>
      <c r="I47" s="51"/>
      <c r="J47" s="113">
        <v>104355</v>
      </c>
      <c r="K47" s="113">
        <v>104355</v>
      </c>
      <c r="L47" s="112">
        <v>104355</v>
      </c>
      <c r="M47" s="52" t="s">
        <v>229</v>
      </c>
      <c r="N47" s="54"/>
      <c r="O47" s="73">
        <v>0</v>
      </c>
      <c r="P47" s="73">
        <v>0</v>
      </c>
      <c r="Q47" s="73">
        <v>0</v>
      </c>
      <c r="R47" s="53">
        <v>0</v>
      </c>
      <c r="S47" s="113">
        <v>0</v>
      </c>
      <c r="T47" s="113">
        <v>0</v>
      </c>
      <c r="U47" s="113">
        <v>0</v>
      </c>
      <c r="V47" s="113">
        <v>0</v>
      </c>
      <c r="W47" s="113">
        <v>104355</v>
      </c>
      <c r="X47" s="113">
        <v>0</v>
      </c>
      <c r="Y47" s="113">
        <v>0</v>
      </c>
    </row>
    <row r="48" spans="1:25" s="24" customFormat="1" x14ac:dyDescent="0.2">
      <c r="A48" s="26">
        <v>43</v>
      </c>
      <c r="B48" s="27">
        <v>302906</v>
      </c>
      <c r="C48" s="27" t="s">
        <v>192</v>
      </c>
      <c r="D48" s="27"/>
      <c r="E48" s="72"/>
      <c r="F48" s="72"/>
      <c r="G48" s="27"/>
      <c r="H48" s="51"/>
      <c r="I48" s="51"/>
      <c r="J48" s="113">
        <v>116537</v>
      </c>
      <c r="K48" s="113">
        <v>116537</v>
      </c>
      <c r="L48" s="112">
        <v>116537</v>
      </c>
      <c r="M48" s="52" t="s">
        <v>229</v>
      </c>
      <c r="N48" s="54"/>
      <c r="O48" s="73">
        <v>0</v>
      </c>
      <c r="P48" s="73">
        <v>0</v>
      </c>
      <c r="Q48" s="73">
        <v>0</v>
      </c>
      <c r="R48" s="53">
        <v>0</v>
      </c>
      <c r="S48" s="113">
        <v>0</v>
      </c>
      <c r="T48" s="113">
        <v>0</v>
      </c>
      <c r="U48" s="113">
        <v>0</v>
      </c>
      <c r="V48" s="113">
        <v>0</v>
      </c>
      <c r="W48" s="113">
        <v>116537</v>
      </c>
      <c r="X48" s="113">
        <v>0</v>
      </c>
      <c r="Y48" s="113">
        <v>0</v>
      </c>
    </row>
    <row r="49" spans="1:25" s="24" customFormat="1" x14ac:dyDescent="0.2">
      <c r="A49" s="26">
        <v>44</v>
      </c>
      <c r="B49" s="27">
        <v>302957</v>
      </c>
      <c r="C49" s="27" t="s">
        <v>193</v>
      </c>
      <c r="D49" s="27"/>
      <c r="E49" s="72"/>
      <c r="F49" s="72"/>
      <c r="G49" s="27"/>
      <c r="H49" s="51"/>
      <c r="I49" s="51"/>
      <c r="J49" s="113">
        <v>65700</v>
      </c>
      <c r="K49" s="113">
        <v>65700</v>
      </c>
      <c r="L49" s="112">
        <v>65700</v>
      </c>
      <c r="M49" s="52" t="s">
        <v>229</v>
      </c>
      <c r="N49" s="54"/>
      <c r="O49" s="73">
        <v>0</v>
      </c>
      <c r="P49" s="73">
        <v>0</v>
      </c>
      <c r="Q49" s="73">
        <v>0</v>
      </c>
      <c r="R49" s="53">
        <v>0</v>
      </c>
      <c r="S49" s="113">
        <v>0</v>
      </c>
      <c r="T49" s="113">
        <v>0</v>
      </c>
      <c r="U49" s="113">
        <v>0</v>
      </c>
      <c r="V49" s="113">
        <v>0</v>
      </c>
      <c r="W49" s="113">
        <v>65700</v>
      </c>
      <c r="X49" s="113">
        <v>0</v>
      </c>
      <c r="Y49" s="113">
        <v>0</v>
      </c>
    </row>
    <row r="50" spans="1:25" s="24" customFormat="1" x14ac:dyDescent="0.2">
      <c r="A50" s="26">
        <v>45</v>
      </c>
      <c r="B50" s="27">
        <v>303246</v>
      </c>
      <c r="C50" s="27" t="s">
        <v>194</v>
      </c>
      <c r="D50" s="27"/>
      <c r="E50" s="72"/>
      <c r="F50" s="72"/>
      <c r="G50" s="27"/>
      <c r="H50" s="51"/>
      <c r="I50" s="51"/>
      <c r="J50" s="113">
        <v>117315</v>
      </c>
      <c r="K50" s="113">
        <v>117315</v>
      </c>
      <c r="L50" s="112">
        <v>117315</v>
      </c>
      <c r="M50" s="52" t="s">
        <v>229</v>
      </c>
      <c r="N50" s="54"/>
      <c r="O50" s="73">
        <v>0</v>
      </c>
      <c r="P50" s="73">
        <v>0</v>
      </c>
      <c r="Q50" s="73">
        <v>0</v>
      </c>
      <c r="R50" s="53">
        <v>0</v>
      </c>
      <c r="S50" s="113">
        <v>0</v>
      </c>
      <c r="T50" s="113">
        <v>0</v>
      </c>
      <c r="U50" s="113">
        <v>0</v>
      </c>
      <c r="V50" s="113">
        <v>0</v>
      </c>
      <c r="W50" s="113">
        <v>117315</v>
      </c>
      <c r="X50" s="113">
        <v>0</v>
      </c>
      <c r="Y50" s="113">
        <v>0</v>
      </c>
    </row>
    <row r="51" spans="1:25" s="24" customFormat="1" x14ac:dyDescent="0.2">
      <c r="A51" s="26">
        <v>46</v>
      </c>
      <c r="B51" s="27">
        <v>303382</v>
      </c>
      <c r="C51" s="27" t="s">
        <v>195</v>
      </c>
      <c r="D51" s="27"/>
      <c r="E51" s="72"/>
      <c r="F51" s="72"/>
      <c r="G51" s="27"/>
      <c r="H51" s="51"/>
      <c r="I51" s="51"/>
      <c r="J51" s="113">
        <v>65700</v>
      </c>
      <c r="K51" s="113">
        <v>65700</v>
      </c>
      <c r="L51" s="112">
        <v>65700</v>
      </c>
      <c r="M51" s="52" t="s">
        <v>229</v>
      </c>
      <c r="N51" s="54"/>
      <c r="O51" s="73">
        <v>0</v>
      </c>
      <c r="P51" s="73">
        <v>0</v>
      </c>
      <c r="Q51" s="73">
        <v>0</v>
      </c>
      <c r="R51" s="53">
        <v>0</v>
      </c>
      <c r="S51" s="113">
        <v>0</v>
      </c>
      <c r="T51" s="113">
        <v>0</v>
      </c>
      <c r="U51" s="113">
        <v>0</v>
      </c>
      <c r="V51" s="113">
        <v>0</v>
      </c>
      <c r="W51" s="113">
        <v>65700</v>
      </c>
      <c r="X51" s="113">
        <v>0</v>
      </c>
      <c r="Y51" s="113">
        <v>0</v>
      </c>
    </row>
    <row r="52" spans="1:25" s="24" customFormat="1" x14ac:dyDescent="0.2">
      <c r="A52" s="26">
        <v>47</v>
      </c>
      <c r="B52" s="27">
        <v>305009</v>
      </c>
      <c r="C52" s="27" t="s">
        <v>196</v>
      </c>
      <c r="D52" s="27"/>
      <c r="E52" s="72"/>
      <c r="F52" s="72"/>
      <c r="G52" s="27"/>
      <c r="H52" s="51"/>
      <c r="I52" s="51"/>
      <c r="J52" s="113">
        <v>111609</v>
      </c>
      <c r="K52" s="113">
        <v>111609</v>
      </c>
      <c r="L52" s="112">
        <v>111609</v>
      </c>
      <c r="M52" s="52" t="s">
        <v>229</v>
      </c>
      <c r="N52" s="54"/>
      <c r="O52" s="73">
        <v>0</v>
      </c>
      <c r="P52" s="73">
        <v>0</v>
      </c>
      <c r="Q52" s="73">
        <v>0</v>
      </c>
      <c r="R52" s="53">
        <v>0</v>
      </c>
      <c r="S52" s="113">
        <v>0</v>
      </c>
      <c r="T52" s="113">
        <v>0</v>
      </c>
      <c r="U52" s="113">
        <v>0</v>
      </c>
      <c r="V52" s="113">
        <v>0</v>
      </c>
      <c r="W52" s="113">
        <v>111609</v>
      </c>
      <c r="X52" s="113">
        <v>0</v>
      </c>
      <c r="Y52" s="113">
        <v>0</v>
      </c>
    </row>
    <row r="53" spans="1:25" s="24" customFormat="1" x14ac:dyDescent="0.2">
      <c r="A53" s="26">
        <v>48</v>
      </c>
      <c r="B53" s="27">
        <v>305347</v>
      </c>
      <c r="C53" s="27" t="s">
        <v>197</v>
      </c>
      <c r="D53" s="27"/>
      <c r="E53" s="72"/>
      <c r="F53" s="72"/>
      <c r="G53" s="27"/>
      <c r="H53" s="51"/>
      <c r="I53" s="51"/>
      <c r="J53" s="113">
        <v>279161</v>
      </c>
      <c r="K53" s="113">
        <v>279161</v>
      </c>
      <c r="L53" s="112">
        <v>279161</v>
      </c>
      <c r="M53" s="52" t="s">
        <v>229</v>
      </c>
      <c r="N53" s="54"/>
      <c r="O53" s="73">
        <v>0</v>
      </c>
      <c r="P53" s="73">
        <v>0</v>
      </c>
      <c r="Q53" s="73">
        <v>0</v>
      </c>
      <c r="R53" s="53">
        <v>0</v>
      </c>
      <c r="S53" s="113">
        <v>0</v>
      </c>
      <c r="T53" s="113">
        <v>0</v>
      </c>
      <c r="U53" s="113">
        <v>0</v>
      </c>
      <c r="V53" s="113">
        <v>0</v>
      </c>
      <c r="W53" s="113">
        <v>279161</v>
      </c>
      <c r="X53" s="113">
        <v>0</v>
      </c>
      <c r="Y53" s="113">
        <v>0</v>
      </c>
    </row>
    <row r="54" spans="1:25" s="24" customFormat="1" x14ac:dyDescent="0.2">
      <c r="A54" s="26">
        <v>49</v>
      </c>
      <c r="B54" s="27">
        <v>305842</v>
      </c>
      <c r="C54" s="27" t="s">
        <v>198</v>
      </c>
      <c r="D54" s="27"/>
      <c r="E54" s="72"/>
      <c r="F54" s="72"/>
      <c r="G54" s="27"/>
      <c r="H54" s="51"/>
      <c r="I54" s="51"/>
      <c r="J54" s="113">
        <v>104667</v>
      </c>
      <c r="K54" s="113">
        <v>104667</v>
      </c>
      <c r="L54" s="112">
        <v>104667</v>
      </c>
      <c r="M54" s="52" t="s">
        <v>229</v>
      </c>
      <c r="N54" s="54"/>
      <c r="O54" s="73">
        <v>0</v>
      </c>
      <c r="P54" s="73">
        <v>0</v>
      </c>
      <c r="Q54" s="73">
        <v>0</v>
      </c>
      <c r="R54" s="53">
        <v>0</v>
      </c>
      <c r="S54" s="113">
        <v>0</v>
      </c>
      <c r="T54" s="113">
        <v>0</v>
      </c>
      <c r="U54" s="113">
        <v>0</v>
      </c>
      <c r="V54" s="113">
        <v>0</v>
      </c>
      <c r="W54" s="113">
        <v>104667</v>
      </c>
      <c r="X54" s="113">
        <v>0</v>
      </c>
      <c r="Y54" s="113">
        <v>0</v>
      </c>
    </row>
    <row r="55" spans="1:25" s="24" customFormat="1" x14ac:dyDescent="0.2">
      <c r="A55" s="26">
        <v>50</v>
      </c>
      <c r="B55" s="27">
        <v>306166</v>
      </c>
      <c r="C55" s="27" t="s">
        <v>199</v>
      </c>
      <c r="D55" s="27"/>
      <c r="E55" s="72"/>
      <c r="F55" s="72"/>
      <c r="G55" s="27"/>
      <c r="H55" s="51"/>
      <c r="I55" s="51"/>
      <c r="J55" s="113">
        <v>153166</v>
      </c>
      <c r="K55" s="113">
        <v>153166</v>
      </c>
      <c r="L55" s="112">
        <v>153166</v>
      </c>
      <c r="M55" s="52" t="s">
        <v>229</v>
      </c>
      <c r="N55" s="54"/>
      <c r="O55" s="73">
        <v>0</v>
      </c>
      <c r="P55" s="73">
        <v>0</v>
      </c>
      <c r="Q55" s="73">
        <v>0</v>
      </c>
      <c r="R55" s="53">
        <v>0</v>
      </c>
      <c r="S55" s="113">
        <v>0</v>
      </c>
      <c r="T55" s="113">
        <v>0</v>
      </c>
      <c r="U55" s="113">
        <v>0</v>
      </c>
      <c r="V55" s="113">
        <v>0</v>
      </c>
      <c r="W55" s="113">
        <v>153166</v>
      </c>
      <c r="X55" s="113">
        <v>0</v>
      </c>
      <c r="Y55" s="113">
        <v>0</v>
      </c>
    </row>
    <row r="56" spans="1:25" s="24" customFormat="1" x14ac:dyDescent="0.2">
      <c r="A56" s="26">
        <v>51</v>
      </c>
      <c r="B56" s="27">
        <v>308089</v>
      </c>
      <c r="C56" s="27" t="s">
        <v>200</v>
      </c>
      <c r="D56" s="27"/>
      <c r="E56" s="72"/>
      <c r="F56" s="72"/>
      <c r="G56" s="27"/>
      <c r="H56" s="51"/>
      <c r="I56" s="51"/>
      <c r="J56" s="113">
        <v>216621</v>
      </c>
      <c r="K56" s="113">
        <v>216621</v>
      </c>
      <c r="L56" s="112">
        <v>216621</v>
      </c>
      <c r="M56" s="52" t="s">
        <v>229</v>
      </c>
      <c r="N56" s="54"/>
      <c r="O56" s="73">
        <v>0</v>
      </c>
      <c r="P56" s="73">
        <v>0</v>
      </c>
      <c r="Q56" s="73">
        <v>0</v>
      </c>
      <c r="R56" s="53">
        <v>0</v>
      </c>
      <c r="S56" s="113">
        <v>0</v>
      </c>
      <c r="T56" s="113">
        <v>0</v>
      </c>
      <c r="U56" s="113">
        <v>0</v>
      </c>
      <c r="V56" s="113">
        <v>0</v>
      </c>
      <c r="W56" s="113">
        <v>216621</v>
      </c>
      <c r="X56" s="113">
        <v>0</v>
      </c>
      <c r="Y56" s="113">
        <v>0</v>
      </c>
    </row>
    <row r="57" spans="1:25" s="24" customFormat="1" x14ac:dyDescent="0.2">
      <c r="A57" s="26">
        <v>52</v>
      </c>
      <c r="B57" s="27">
        <v>351654</v>
      </c>
      <c r="C57" s="27" t="s">
        <v>201</v>
      </c>
      <c r="D57" s="27"/>
      <c r="E57" s="72"/>
      <c r="F57" s="72"/>
      <c r="G57" s="27"/>
      <c r="H57" s="51"/>
      <c r="I57" s="51"/>
      <c r="J57" s="113">
        <v>65700</v>
      </c>
      <c r="K57" s="113">
        <v>65700</v>
      </c>
      <c r="L57" s="112">
        <v>65700</v>
      </c>
      <c r="M57" s="52" t="s">
        <v>229</v>
      </c>
      <c r="N57" s="54"/>
      <c r="O57" s="73">
        <v>0</v>
      </c>
      <c r="P57" s="73">
        <v>0</v>
      </c>
      <c r="Q57" s="73">
        <v>0</v>
      </c>
      <c r="R57" s="53">
        <v>0</v>
      </c>
      <c r="S57" s="113">
        <v>0</v>
      </c>
      <c r="T57" s="113">
        <v>0</v>
      </c>
      <c r="U57" s="113">
        <v>0</v>
      </c>
      <c r="V57" s="113">
        <v>0</v>
      </c>
      <c r="W57" s="113">
        <v>65700</v>
      </c>
      <c r="X57" s="113">
        <v>0</v>
      </c>
      <c r="Y57" s="113">
        <v>0</v>
      </c>
    </row>
    <row r="58" spans="1:25" s="24" customFormat="1" x14ac:dyDescent="0.2">
      <c r="A58" s="26">
        <v>53</v>
      </c>
      <c r="B58" s="27">
        <v>309067</v>
      </c>
      <c r="C58" s="27" t="s">
        <v>202</v>
      </c>
      <c r="D58" s="27"/>
      <c r="E58" s="72"/>
      <c r="F58" s="72"/>
      <c r="G58" s="27"/>
      <c r="H58" s="51"/>
      <c r="I58" s="51"/>
      <c r="J58" s="113">
        <v>260692</v>
      </c>
      <c r="K58" s="113">
        <v>260692</v>
      </c>
      <c r="L58" s="112">
        <v>260692</v>
      </c>
      <c r="M58" s="52" t="s">
        <v>229</v>
      </c>
      <c r="N58" s="54"/>
      <c r="O58" s="73">
        <v>0</v>
      </c>
      <c r="P58" s="73">
        <v>0</v>
      </c>
      <c r="Q58" s="73">
        <v>0</v>
      </c>
      <c r="R58" s="53">
        <v>0</v>
      </c>
      <c r="S58" s="113">
        <v>0</v>
      </c>
      <c r="T58" s="113">
        <v>0</v>
      </c>
      <c r="U58" s="113">
        <v>0</v>
      </c>
      <c r="V58" s="113">
        <v>0</v>
      </c>
      <c r="W58" s="113">
        <v>260692</v>
      </c>
      <c r="X58" s="113">
        <v>0</v>
      </c>
      <c r="Y58" s="113">
        <v>0</v>
      </c>
    </row>
    <row r="59" spans="1:25" s="24" customFormat="1" x14ac:dyDescent="0.2">
      <c r="A59" s="26">
        <v>54</v>
      </c>
      <c r="B59" s="27">
        <v>309293</v>
      </c>
      <c r="C59" s="27" t="s">
        <v>203</v>
      </c>
      <c r="D59" s="27"/>
      <c r="E59" s="72"/>
      <c r="F59" s="72"/>
      <c r="G59" s="27"/>
      <c r="H59" s="51"/>
      <c r="I59" s="51"/>
      <c r="J59" s="113">
        <v>67167</v>
      </c>
      <c r="K59" s="113">
        <v>67167</v>
      </c>
      <c r="L59" s="112">
        <v>67167</v>
      </c>
      <c r="M59" s="52" t="s">
        <v>229</v>
      </c>
      <c r="N59" s="54"/>
      <c r="O59" s="73">
        <v>0</v>
      </c>
      <c r="P59" s="73">
        <v>0</v>
      </c>
      <c r="Q59" s="73">
        <v>0</v>
      </c>
      <c r="R59" s="53">
        <v>0</v>
      </c>
      <c r="S59" s="113">
        <v>0</v>
      </c>
      <c r="T59" s="113">
        <v>0</v>
      </c>
      <c r="U59" s="113">
        <v>0</v>
      </c>
      <c r="V59" s="113">
        <v>0</v>
      </c>
      <c r="W59" s="113">
        <v>67167</v>
      </c>
      <c r="X59" s="113">
        <v>0</v>
      </c>
      <c r="Y59" s="113">
        <v>0</v>
      </c>
    </row>
    <row r="60" spans="1:25" s="24" customFormat="1" x14ac:dyDescent="0.2">
      <c r="A60" s="26">
        <v>55</v>
      </c>
      <c r="B60" s="27">
        <v>353896</v>
      </c>
      <c r="C60" s="27" t="s">
        <v>204</v>
      </c>
      <c r="D60" s="27"/>
      <c r="E60" s="72"/>
      <c r="F60" s="72"/>
      <c r="G60" s="27"/>
      <c r="H60" s="51"/>
      <c r="I60" s="51"/>
      <c r="J60" s="113">
        <v>325400</v>
      </c>
      <c r="K60" s="113">
        <v>325400</v>
      </c>
      <c r="L60" s="112">
        <v>325400</v>
      </c>
      <c r="M60" s="52" t="s">
        <v>229</v>
      </c>
      <c r="N60" s="54"/>
      <c r="O60" s="73">
        <v>0</v>
      </c>
      <c r="P60" s="73">
        <v>0</v>
      </c>
      <c r="Q60" s="73">
        <v>0</v>
      </c>
      <c r="R60" s="53">
        <v>0</v>
      </c>
      <c r="S60" s="113">
        <v>0</v>
      </c>
      <c r="T60" s="113">
        <v>0</v>
      </c>
      <c r="U60" s="113">
        <v>0</v>
      </c>
      <c r="V60" s="113">
        <v>0</v>
      </c>
      <c r="W60" s="113">
        <v>325400</v>
      </c>
      <c r="X60" s="113">
        <v>0</v>
      </c>
      <c r="Y60" s="113">
        <v>0</v>
      </c>
    </row>
    <row r="61" spans="1:25" s="24" customFormat="1" x14ac:dyDescent="0.2">
      <c r="A61" s="26">
        <v>56</v>
      </c>
      <c r="B61" s="27">
        <v>357111</v>
      </c>
      <c r="C61" s="27" t="s">
        <v>205</v>
      </c>
      <c r="D61" s="27"/>
      <c r="E61" s="72"/>
      <c r="F61" s="72"/>
      <c r="G61" s="27"/>
      <c r="H61" s="51"/>
      <c r="I61" s="51"/>
      <c r="J61" s="113">
        <v>76200</v>
      </c>
      <c r="K61" s="113">
        <v>76200</v>
      </c>
      <c r="L61" s="112">
        <v>76200</v>
      </c>
      <c r="M61" s="52" t="s">
        <v>229</v>
      </c>
      <c r="N61" s="54"/>
      <c r="O61" s="73">
        <v>0</v>
      </c>
      <c r="P61" s="73">
        <v>0</v>
      </c>
      <c r="Q61" s="73">
        <v>0</v>
      </c>
      <c r="R61" s="53">
        <v>0</v>
      </c>
      <c r="S61" s="113">
        <v>0</v>
      </c>
      <c r="T61" s="113">
        <v>0</v>
      </c>
      <c r="U61" s="113">
        <v>0</v>
      </c>
      <c r="V61" s="113">
        <v>0</v>
      </c>
      <c r="W61" s="113">
        <v>76200</v>
      </c>
      <c r="X61" s="113">
        <v>0</v>
      </c>
      <c r="Y61" s="113">
        <v>0</v>
      </c>
    </row>
    <row r="62" spans="1:25" s="24" customFormat="1" x14ac:dyDescent="0.2">
      <c r="A62" s="26">
        <v>57</v>
      </c>
      <c r="B62" s="27">
        <v>357262</v>
      </c>
      <c r="C62" s="27" t="s">
        <v>206</v>
      </c>
      <c r="D62" s="27"/>
      <c r="E62" s="72"/>
      <c r="F62" s="72"/>
      <c r="G62" s="27"/>
      <c r="H62" s="51"/>
      <c r="I62" s="51"/>
      <c r="J62" s="113">
        <v>76200</v>
      </c>
      <c r="K62" s="113">
        <v>76200</v>
      </c>
      <c r="L62" s="112">
        <v>76200</v>
      </c>
      <c r="M62" s="52" t="s">
        <v>229</v>
      </c>
      <c r="N62" s="54"/>
      <c r="O62" s="73">
        <v>0</v>
      </c>
      <c r="P62" s="73">
        <v>0</v>
      </c>
      <c r="Q62" s="73">
        <v>0</v>
      </c>
      <c r="R62" s="53">
        <v>0</v>
      </c>
      <c r="S62" s="113">
        <v>0</v>
      </c>
      <c r="T62" s="113">
        <v>0</v>
      </c>
      <c r="U62" s="113">
        <v>0</v>
      </c>
      <c r="V62" s="113">
        <v>0</v>
      </c>
      <c r="W62" s="113">
        <v>76200</v>
      </c>
      <c r="X62" s="113">
        <v>0</v>
      </c>
      <c r="Y62" s="113">
        <v>0</v>
      </c>
    </row>
    <row r="63" spans="1:25" s="24" customFormat="1" x14ac:dyDescent="0.2">
      <c r="A63" s="26">
        <v>58</v>
      </c>
      <c r="B63" s="27">
        <v>357291</v>
      </c>
      <c r="C63" s="27" t="s">
        <v>207</v>
      </c>
      <c r="D63" s="27"/>
      <c r="E63" s="72"/>
      <c r="F63" s="72"/>
      <c r="G63" s="27"/>
      <c r="H63" s="51"/>
      <c r="I63" s="51"/>
      <c r="J63" s="113">
        <v>76200</v>
      </c>
      <c r="K63" s="113">
        <v>76200</v>
      </c>
      <c r="L63" s="112">
        <v>76200</v>
      </c>
      <c r="M63" s="52" t="s">
        <v>229</v>
      </c>
      <c r="N63" s="54"/>
      <c r="O63" s="73">
        <v>0</v>
      </c>
      <c r="P63" s="73">
        <v>0</v>
      </c>
      <c r="Q63" s="73">
        <v>0</v>
      </c>
      <c r="R63" s="53">
        <v>0</v>
      </c>
      <c r="S63" s="113">
        <v>0</v>
      </c>
      <c r="T63" s="113">
        <v>0</v>
      </c>
      <c r="U63" s="113">
        <v>0</v>
      </c>
      <c r="V63" s="113">
        <v>0</v>
      </c>
      <c r="W63" s="113">
        <v>76200</v>
      </c>
      <c r="X63" s="113">
        <v>0</v>
      </c>
      <c r="Y63" s="113">
        <v>0</v>
      </c>
    </row>
    <row r="64" spans="1:25" s="24" customFormat="1" x14ac:dyDescent="0.2">
      <c r="A64" s="26">
        <v>59</v>
      </c>
      <c r="B64" s="27">
        <v>362176</v>
      </c>
      <c r="C64" s="27" t="s">
        <v>208</v>
      </c>
      <c r="D64" s="27"/>
      <c r="E64" s="72"/>
      <c r="F64" s="72"/>
      <c r="G64" s="27"/>
      <c r="H64" s="51"/>
      <c r="I64" s="51"/>
      <c r="J64" s="113">
        <v>308200</v>
      </c>
      <c r="K64" s="113">
        <v>308200</v>
      </c>
      <c r="L64" s="112">
        <v>308200</v>
      </c>
      <c r="M64" s="52" t="s">
        <v>229</v>
      </c>
      <c r="N64" s="54"/>
      <c r="O64" s="73">
        <v>0</v>
      </c>
      <c r="P64" s="73">
        <v>0</v>
      </c>
      <c r="Q64" s="73">
        <v>0</v>
      </c>
      <c r="R64" s="53">
        <v>0</v>
      </c>
      <c r="S64" s="113">
        <v>0</v>
      </c>
      <c r="T64" s="113">
        <v>0</v>
      </c>
      <c r="U64" s="113">
        <v>0</v>
      </c>
      <c r="V64" s="113">
        <v>0</v>
      </c>
      <c r="W64" s="113">
        <v>308200</v>
      </c>
      <c r="X64" s="113">
        <v>0</v>
      </c>
      <c r="Y64" s="113">
        <v>0</v>
      </c>
    </row>
    <row r="65" spans="1:25" s="24" customFormat="1" x14ac:dyDescent="0.2">
      <c r="A65" s="26">
        <v>60</v>
      </c>
      <c r="B65" s="27">
        <v>362844</v>
      </c>
      <c r="C65" s="27" t="s">
        <v>209</v>
      </c>
      <c r="D65" s="27"/>
      <c r="E65" s="72"/>
      <c r="F65" s="72"/>
      <c r="G65" s="27"/>
      <c r="H65" s="51"/>
      <c r="I65" s="51"/>
      <c r="J65" s="113">
        <v>338800</v>
      </c>
      <c r="K65" s="113">
        <v>338800</v>
      </c>
      <c r="L65" s="112">
        <v>338800</v>
      </c>
      <c r="M65" s="52" t="s">
        <v>229</v>
      </c>
      <c r="N65" s="54"/>
      <c r="O65" s="73">
        <v>0</v>
      </c>
      <c r="P65" s="73">
        <v>0</v>
      </c>
      <c r="Q65" s="73">
        <v>0</v>
      </c>
      <c r="R65" s="53">
        <v>0</v>
      </c>
      <c r="S65" s="113">
        <v>0</v>
      </c>
      <c r="T65" s="113">
        <v>0</v>
      </c>
      <c r="U65" s="113">
        <v>0</v>
      </c>
      <c r="V65" s="113">
        <v>0</v>
      </c>
      <c r="W65" s="113">
        <v>338800</v>
      </c>
      <c r="X65" s="113">
        <v>0</v>
      </c>
      <c r="Y65" s="113">
        <v>0</v>
      </c>
    </row>
    <row r="66" spans="1:25" s="24" customFormat="1" x14ac:dyDescent="0.2">
      <c r="A66" s="26">
        <v>61</v>
      </c>
      <c r="B66" s="27">
        <v>311672</v>
      </c>
      <c r="C66" s="27" t="s">
        <v>210</v>
      </c>
      <c r="D66" s="27"/>
      <c r="E66" s="72"/>
      <c r="F66" s="72"/>
      <c r="G66" s="27"/>
      <c r="H66" s="51"/>
      <c r="I66" s="51"/>
      <c r="J66" s="113">
        <v>255600</v>
      </c>
      <c r="K66" s="113">
        <v>255600</v>
      </c>
      <c r="L66" s="112">
        <v>209551</v>
      </c>
      <c r="M66" s="52" t="s">
        <v>229</v>
      </c>
      <c r="N66" s="54"/>
      <c r="O66" s="73">
        <v>0</v>
      </c>
      <c r="P66" s="73">
        <v>0</v>
      </c>
      <c r="Q66" s="73">
        <v>0</v>
      </c>
      <c r="R66" s="53">
        <v>0</v>
      </c>
      <c r="S66" s="113">
        <v>0</v>
      </c>
      <c r="T66" s="113">
        <v>0</v>
      </c>
      <c r="U66" s="113">
        <v>0</v>
      </c>
      <c r="V66" s="113">
        <v>0</v>
      </c>
      <c r="W66" s="113">
        <v>255600</v>
      </c>
      <c r="X66" s="113">
        <v>0</v>
      </c>
      <c r="Y66" s="113">
        <v>0</v>
      </c>
    </row>
    <row r="67" spans="1:25" s="24" customFormat="1" x14ac:dyDescent="0.2">
      <c r="A67" s="26">
        <v>62</v>
      </c>
      <c r="B67" s="27">
        <v>313409</v>
      </c>
      <c r="C67" s="27" t="s">
        <v>211</v>
      </c>
      <c r="D67" s="27"/>
      <c r="E67" s="72"/>
      <c r="F67" s="72"/>
      <c r="G67" s="27"/>
      <c r="H67" s="51"/>
      <c r="I67" s="51"/>
      <c r="J67" s="113">
        <v>554600</v>
      </c>
      <c r="K67" s="113">
        <v>554600</v>
      </c>
      <c r="L67" s="112">
        <v>554600</v>
      </c>
      <c r="M67" s="52" t="s">
        <v>229</v>
      </c>
      <c r="N67" s="54"/>
      <c r="O67" s="73">
        <v>0</v>
      </c>
      <c r="P67" s="73">
        <v>0</v>
      </c>
      <c r="Q67" s="73">
        <v>0</v>
      </c>
      <c r="R67" s="53">
        <v>0</v>
      </c>
      <c r="S67" s="113">
        <v>0</v>
      </c>
      <c r="T67" s="113">
        <v>0</v>
      </c>
      <c r="U67" s="113">
        <v>0</v>
      </c>
      <c r="V67" s="113">
        <v>0</v>
      </c>
      <c r="W67" s="113">
        <v>554600</v>
      </c>
      <c r="X67" s="113">
        <v>0</v>
      </c>
      <c r="Y67" s="113">
        <v>0</v>
      </c>
    </row>
    <row r="68" spans="1:25" s="24" customFormat="1" x14ac:dyDescent="0.2">
      <c r="A68" s="26">
        <v>63</v>
      </c>
      <c r="B68" s="27">
        <v>316699</v>
      </c>
      <c r="C68" s="27" t="s">
        <v>212</v>
      </c>
      <c r="D68" s="27"/>
      <c r="E68" s="72"/>
      <c r="F68" s="72"/>
      <c r="G68" s="27"/>
      <c r="H68" s="51"/>
      <c r="I68" s="51"/>
      <c r="J68" s="113">
        <v>289152</v>
      </c>
      <c r="K68" s="113">
        <v>289152</v>
      </c>
      <c r="L68" s="112">
        <v>289152</v>
      </c>
      <c r="M68" s="52" t="s">
        <v>229</v>
      </c>
      <c r="N68" s="54"/>
      <c r="O68" s="73">
        <v>0</v>
      </c>
      <c r="P68" s="73">
        <v>0</v>
      </c>
      <c r="Q68" s="73">
        <v>0</v>
      </c>
      <c r="R68" s="53">
        <v>0</v>
      </c>
      <c r="S68" s="113">
        <v>0</v>
      </c>
      <c r="T68" s="113">
        <v>0</v>
      </c>
      <c r="U68" s="113">
        <v>0</v>
      </c>
      <c r="V68" s="113">
        <v>0</v>
      </c>
      <c r="W68" s="113">
        <v>289152</v>
      </c>
      <c r="X68" s="113">
        <v>0</v>
      </c>
      <c r="Y68" s="113">
        <v>0</v>
      </c>
    </row>
    <row r="69" spans="1:25" s="24" customFormat="1" x14ac:dyDescent="0.2">
      <c r="A69" s="26">
        <v>64</v>
      </c>
      <c r="B69" s="27">
        <v>320488</v>
      </c>
      <c r="C69" s="27" t="s">
        <v>213</v>
      </c>
      <c r="D69" s="27"/>
      <c r="E69" s="72"/>
      <c r="F69" s="72"/>
      <c r="G69" s="27"/>
      <c r="H69" s="51"/>
      <c r="I69" s="51"/>
      <c r="J69" s="113">
        <v>76200</v>
      </c>
      <c r="K69" s="113">
        <v>76200</v>
      </c>
      <c r="L69" s="112">
        <v>76200</v>
      </c>
      <c r="M69" s="52" t="s">
        <v>229</v>
      </c>
      <c r="N69" s="54"/>
      <c r="O69" s="73">
        <v>0</v>
      </c>
      <c r="P69" s="73">
        <v>0</v>
      </c>
      <c r="Q69" s="73">
        <v>0</v>
      </c>
      <c r="R69" s="53">
        <v>0</v>
      </c>
      <c r="S69" s="113">
        <v>0</v>
      </c>
      <c r="T69" s="113">
        <v>0</v>
      </c>
      <c r="U69" s="113">
        <v>0</v>
      </c>
      <c r="V69" s="113">
        <v>0</v>
      </c>
      <c r="W69" s="113">
        <v>76200</v>
      </c>
      <c r="X69" s="113">
        <v>0</v>
      </c>
      <c r="Y69" s="113">
        <v>0</v>
      </c>
    </row>
    <row r="70" spans="1:25" s="24" customFormat="1" x14ac:dyDescent="0.2">
      <c r="A70" s="26">
        <v>65</v>
      </c>
      <c r="B70" s="27">
        <v>332312</v>
      </c>
      <c r="C70" s="27" t="s">
        <v>214</v>
      </c>
      <c r="D70" s="27"/>
      <c r="E70" s="72"/>
      <c r="F70" s="72"/>
      <c r="G70" s="27"/>
      <c r="H70" s="51"/>
      <c r="I70" s="51"/>
      <c r="J70" s="113">
        <v>870272</v>
      </c>
      <c r="K70" s="113">
        <v>870272</v>
      </c>
      <c r="L70" s="112">
        <v>511800</v>
      </c>
      <c r="M70" s="52" t="s">
        <v>229</v>
      </c>
      <c r="N70" s="54"/>
      <c r="O70" s="73">
        <v>0</v>
      </c>
      <c r="P70" s="73">
        <v>0</v>
      </c>
      <c r="Q70" s="73">
        <v>0</v>
      </c>
      <c r="R70" s="53">
        <v>0</v>
      </c>
      <c r="S70" s="113">
        <v>0</v>
      </c>
      <c r="T70" s="113">
        <v>0</v>
      </c>
      <c r="U70" s="113">
        <v>0</v>
      </c>
      <c r="V70" s="113">
        <v>0</v>
      </c>
      <c r="W70" s="113">
        <v>870272</v>
      </c>
      <c r="X70" s="113">
        <v>0</v>
      </c>
      <c r="Y70" s="113">
        <v>0</v>
      </c>
    </row>
    <row r="71" spans="1:25" s="24" customFormat="1" x14ac:dyDescent="0.2">
      <c r="A71" s="26">
        <v>66</v>
      </c>
      <c r="B71" s="27">
        <v>332382</v>
      </c>
      <c r="C71" s="27" t="s">
        <v>215</v>
      </c>
      <c r="D71" s="27"/>
      <c r="E71" s="72"/>
      <c r="F71" s="72"/>
      <c r="G71" s="27"/>
      <c r="H71" s="51"/>
      <c r="I71" s="51"/>
      <c r="J71" s="113">
        <v>896000</v>
      </c>
      <c r="K71" s="113">
        <v>896000</v>
      </c>
      <c r="L71" s="112">
        <v>481200</v>
      </c>
      <c r="M71" s="52" t="s">
        <v>229</v>
      </c>
      <c r="N71" s="54"/>
      <c r="O71" s="73">
        <v>0</v>
      </c>
      <c r="P71" s="73">
        <v>0</v>
      </c>
      <c r="Q71" s="73">
        <v>0</v>
      </c>
      <c r="R71" s="53">
        <v>0</v>
      </c>
      <c r="S71" s="113">
        <v>0</v>
      </c>
      <c r="T71" s="113">
        <v>0</v>
      </c>
      <c r="U71" s="113">
        <v>0</v>
      </c>
      <c r="V71" s="113">
        <v>0</v>
      </c>
      <c r="W71" s="113">
        <v>896000</v>
      </c>
      <c r="X71" s="113">
        <v>0</v>
      </c>
      <c r="Y71" s="113">
        <v>0</v>
      </c>
    </row>
    <row r="72" spans="1:25" s="24" customFormat="1" x14ac:dyDescent="0.2">
      <c r="A72" s="26">
        <v>67</v>
      </c>
      <c r="B72" s="27">
        <v>332659</v>
      </c>
      <c r="C72" s="27" t="s">
        <v>216</v>
      </c>
      <c r="D72" s="27"/>
      <c r="E72" s="72"/>
      <c r="F72" s="72"/>
      <c r="G72" s="27"/>
      <c r="H72" s="51"/>
      <c r="I72" s="51"/>
      <c r="J72" s="113">
        <v>289126</v>
      </c>
      <c r="K72" s="113">
        <v>289126</v>
      </c>
      <c r="L72" s="112">
        <v>145800</v>
      </c>
      <c r="M72" s="52" t="s">
        <v>229</v>
      </c>
      <c r="N72" s="54"/>
      <c r="O72" s="73">
        <v>0</v>
      </c>
      <c r="P72" s="73">
        <v>0</v>
      </c>
      <c r="Q72" s="73">
        <v>0</v>
      </c>
      <c r="R72" s="53">
        <v>0</v>
      </c>
      <c r="S72" s="113">
        <v>0</v>
      </c>
      <c r="T72" s="113">
        <v>0</v>
      </c>
      <c r="U72" s="113">
        <v>0</v>
      </c>
      <c r="V72" s="113">
        <v>0</v>
      </c>
      <c r="W72" s="113">
        <v>289126</v>
      </c>
      <c r="X72" s="113">
        <v>0</v>
      </c>
      <c r="Y72" s="113">
        <v>0</v>
      </c>
    </row>
    <row r="73" spans="1:25" s="24" customFormat="1" x14ac:dyDescent="0.2">
      <c r="A73" s="26">
        <v>68</v>
      </c>
      <c r="B73" s="27">
        <v>344302</v>
      </c>
      <c r="C73" s="27" t="s">
        <v>221</v>
      </c>
      <c r="D73" s="27"/>
      <c r="E73" s="72"/>
      <c r="F73" s="72"/>
      <c r="G73" s="27"/>
      <c r="H73" s="51"/>
      <c r="I73" s="51"/>
      <c r="J73" s="113">
        <v>173700</v>
      </c>
      <c r="K73" s="113">
        <v>173700</v>
      </c>
      <c r="L73" s="112">
        <v>2800</v>
      </c>
      <c r="M73" s="52" t="s">
        <v>229</v>
      </c>
      <c r="N73" s="54"/>
      <c r="O73" s="73">
        <v>0</v>
      </c>
      <c r="P73" s="73">
        <v>0</v>
      </c>
      <c r="Q73" s="73">
        <v>0</v>
      </c>
      <c r="R73" s="53">
        <v>0</v>
      </c>
      <c r="S73" s="113">
        <v>0</v>
      </c>
      <c r="T73" s="113">
        <v>0</v>
      </c>
      <c r="U73" s="113">
        <v>0</v>
      </c>
      <c r="V73" s="113">
        <v>0</v>
      </c>
      <c r="W73" s="113">
        <v>173700</v>
      </c>
      <c r="X73" s="113">
        <v>0</v>
      </c>
      <c r="Y73" s="113">
        <v>0</v>
      </c>
    </row>
    <row r="74" spans="1:25" s="24" customFormat="1" x14ac:dyDescent="0.2">
      <c r="A74" s="26">
        <v>69</v>
      </c>
      <c r="B74" s="27">
        <v>368667</v>
      </c>
      <c r="C74" s="27" t="s">
        <v>223</v>
      </c>
      <c r="D74" s="27"/>
      <c r="E74" s="72"/>
      <c r="F74" s="72"/>
      <c r="G74" s="27"/>
      <c r="H74" s="51"/>
      <c r="I74" s="51"/>
      <c r="J74" s="113">
        <v>463000</v>
      </c>
      <c r="K74" s="113">
        <v>463000</v>
      </c>
      <c r="L74" s="112">
        <v>377600</v>
      </c>
      <c r="M74" s="52" t="s">
        <v>229</v>
      </c>
      <c r="N74" s="54"/>
      <c r="O74" s="73">
        <v>0</v>
      </c>
      <c r="P74" s="73">
        <v>0</v>
      </c>
      <c r="Q74" s="73">
        <v>0</v>
      </c>
      <c r="R74" s="53">
        <v>0</v>
      </c>
      <c r="S74" s="113">
        <v>0</v>
      </c>
      <c r="T74" s="113">
        <v>0</v>
      </c>
      <c r="U74" s="113">
        <v>0</v>
      </c>
      <c r="V74" s="113">
        <v>0</v>
      </c>
      <c r="W74" s="113">
        <v>463000</v>
      </c>
      <c r="X74" s="113">
        <v>0</v>
      </c>
      <c r="Y74" s="113">
        <v>0</v>
      </c>
    </row>
    <row r="75" spans="1:25" s="24" customFormat="1" x14ac:dyDescent="0.2">
      <c r="A75" s="26">
        <v>70</v>
      </c>
      <c r="B75" s="27">
        <v>369714</v>
      </c>
      <c r="C75" s="27" t="s">
        <v>224</v>
      </c>
      <c r="D75" s="27"/>
      <c r="E75" s="72"/>
      <c r="F75" s="72"/>
      <c r="G75" s="27"/>
      <c r="H75" s="51"/>
      <c r="I75" s="51"/>
      <c r="J75" s="113">
        <v>342702</v>
      </c>
      <c r="K75" s="113">
        <v>342702</v>
      </c>
      <c r="L75" s="112">
        <v>342702</v>
      </c>
      <c r="M75" s="52" t="s">
        <v>229</v>
      </c>
      <c r="N75" s="54"/>
      <c r="O75" s="73">
        <v>0</v>
      </c>
      <c r="P75" s="73">
        <v>0</v>
      </c>
      <c r="Q75" s="73">
        <v>0</v>
      </c>
      <c r="R75" s="53">
        <v>0</v>
      </c>
      <c r="S75" s="113">
        <v>0</v>
      </c>
      <c r="T75" s="113">
        <v>0</v>
      </c>
      <c r="U75" s="113">
        <v>0</v>
      </c>
      <c r="V75" s="113">
        <v>0</v>
      </c>
      <c r="W75" s="113">
        <v>342702</v>
      </c>
      <c r="X75" s="113">
        <v>0</v>
      </c>
      <c r="Y75" s="113">
        <v>0</v>
      </c>
    </row>
    <row r="76" spans="1:25" s="24" customFormat="1" x14ac:dyDescent="0.2">
      <c r="A76" s="26">
        <v>71</v>
      </c>
      <c r="B76" s="27">
        <v>370495</v>
      </c>
      <c r="C76" s="27" t="s">
        <v>225</v>
      </c>
      <c r="D76" s="27"/>
      <c r="E76" s="72"/>
      <c r="F76" s="72"/>
      <c r="G76" s="27"/>
      <c r="H76" s="51"/>
      <c r="I76" s="51"/>
      <c r="J76" s="113">
        <v>85400</v>
      </c>
      <c r="K76" s="113">
        <v>85400</v>
      </c>
      <c r="L76" s="112">
        <v>85400</v>
      </c>
      <c r="M76" s="52" t="s">
        <v>229</v>
      </c>
      <c r="N76" s="54"/>
      <c r="O76" s="73">
        <v>0</v>
      </c>
      <c r="P76" s="73">
        <v>0</v>
      </c>
      <c r="Q76" s="73">
        <v>0</v>
      </c>
      <c r="R76" s="53">
        <v>0</v>
      </c>
      <c r="S76" s="113">
        <v>0</v>
      </c>
      <c r="T76" s="113">
        <v>0</v>
      </c>
      <c r="U76" s="113">
        <v>0</v>
      </c>
      <c r="V76" s="113">
        <v>0</v>
      </c>
      <c r="W76" s="113">
        <v>85400</v>
      </c>
      <c r="X76" s="113">
        <v>0</v>
      </c>
      <c r="Y76" s="113">
        <v>0</v>
      </c>
    </row>
    <row r="77" spans="1:25" s="24" customFormat="1" x14ac:dyDescent="0.2">
      <c r="A77" s="26">
        <v>72</v>
      </c>
      <c r="B77" s="27">
        <v>370616</v>
      </c>
      <c r="C77" s="27" t="s">
        <v>226</v>
      </c>
      <c r="D77" s="27"/>
      <c r="E77" s="72"/>
      <c r="F77" s="72"/>
      <c r="G77" s="27"/>
      <c r="H77" s="51"/>
      <c r="I77" s="51"/>
      <c r="J77" s="113">
        <v>183548</v>
      </c>
      <c r="K77" s="113">
        <v>183548</v>
      </c>
      <c r="L77" s="112">
        <v>183548</v>
      </c>
      <c r="M77" s="52" t="s">
        <v>229</v>
      </c>
      <c r="N77" s="54"/>
      <c r="O77" s="73">
        <v>0</v>
      </c>
      <c r="P77" s="73">
        <v>0</v>
      </c>
      <c r="Q77" s="73">
        <v>0</v>
      </c>
      <c r="R77" s="53">
        <v>0</v>
      </c>
      <c r="S77" s="113">
        <v>0</v>
      </c>
      <c r="T77" s="113">
        <v>0</v>
      </c>
      <c r="U77" s="113">
        <v>0</v>
      </c>
      <c r="V77" s="113">
        <v>0</v>
      </c>
      <c r="W77" s="113">
        <v>183548</v>
      </c>
      <c r="X77" s="113">
        <v>0</v>
      </c>
      <c r="Y77" s="113">
        <v>0</v>
      </c>
    </row>
    <row r="78" spans="1:25" s="24" customFormat="1" x14ac:dyDescent="0.2">
      <c r="A78" s="26">
        <v>73</v>
      </c>
      <c r="B78" s="27">
        <v>371961</v>
      </c>
      <c r="C78" s="27" t="s">
        <v>227</v>
      </c>
      <c r="D78" s="27"/>
      <c r="E78" s="72"/>
      <c r="F78" s="72"/>
      <c r="G78" s="27"/>
      <c r="H78" s="51"/>
      <c r="I78" s="51"/>
      <c r="J78" s="113">
        <v>151300</v>
      </c>
      <c r="K78" s="113">
        <v>151300</v>
      </c>
      <c r="L78" s="112">
        <v>151300</v>
      </c>
      <c r="M78" s="52" t="s">
        <v>229</v>
      </c>
      <c r="N78" s="54"/>
      <c r="O78" s="73">
        <v>0</v>
      </c>
      <c r="P78" s="73">
        <v>0</v>
      </c>
      <c r="Q78" s="73">
        <v>0</v>
      </c>
      <c r="R78" s="53">
        <v>0</v>
      </c>
      <c r="S78" s="113">
        <v>0</v>
      </c>
      <c r="T78" s="113">
        <v>0</v>
      </c>
      <c r="U78" s="113">
        <v>0</v>
      </c>
      <c r="V78" s="113">
        <v>0</v>
      </c>
      <c r="W78" s="113">
        <v>151300</v>
      </c>
      <c r="X78" s="113">
        <v>0</v>
      </c>
      <c r="Y78" s="113">
        <v>0</v>
      </c>
    </row>
    <row r="79" spans="1:25" s="24" customFormat="1" x14ac:dyDescent="0.2">
      <c r="A79" s="26">
        <v>74</v>
      </c>
      <c r="B79" s="27">
        <v>372017</v>
      </c>
      <c r="C79" s="27" t="s">
        <v>228</v>
      </c>
      <c r="D79" s="27"/>
      <c r="E79" s="72"/>
      <c r="F79" s="72"/>
      <c r="G79" s="27"/>
      <c r="H79" s="51"/>
      <c r="I79" s="51"/>
      <c r="J79" s="113">
        <v>442528</v>
      </c>
      <c r="K79" s="113">
        <v>442528</v>
      </c>
      <c r="L79" s="112">
        <v>442528</v>
      </c>
      <c r="M79" s="52" t="s">
        <v>229</v>
      </c>
      <c r="N79" s="54"/>
      <c r="O79" s="73">
        <v>0</v>
      </c>
      <c r="P79" s="73">
        <v>0</v>
      </c>
      <c r="Q79" s="73">
        <v>0</v>
      </c>
      <c r="R79" s="53">
        <v>0</v>
      </c>
      <c r="S79" s="113">
        <v>0</v>
      </c>
      <c r="T79" s="113">
        <v>0</v>
      </c>
      <c r="U79" s="113">
        <v>0</v>
      </c>
      <c r="V79" s="113">
        <v>0</v>
      </c>
      <c r="W79" s="113">
        <v>442528</v>
      </c>
      <c r="X79" s="113">
        <v>0</v>
      </c>
      <c r="Y79" s="113">
        <v>0</v>
      </c>
    </row>
    <row r="80" spans="1:25" x14ac:dyDescent="0.2">
      <c r="A80" s="55" t="s">
        <v>54</v>
      </c>
      <c r="B80" s="55" t="s">
        <v>54</v>
      </c>
      <c r="C80" s="55" t="s">
        <v>54</v>
      </c>
      <c r="D80" s="55" t="s">
        <v>54</v>
      </c>
      <c r="E80" s="55" t="s">
        <v>54</v>
      </c>
      <c r="F80" s="55" t="s">
        <v>54</v>
      </c>
      <c r="G80" s="55" t="s">
        <v>54</v>
      </c>
      <c r="H80" s="55" t="s">
        <v>54</v>
      </c>
      <c r="I80" s="55" t="s">
        <v>54</v>
      </c>
      <c r="J80" s="71">
        <f>SUM(J6:J79)</f>
        <v>13992103</v>
      </c>
      <c r="K80" s="55" t="s">
        <v>54</v>
      </c>
      <c r="L80" s="71">
        <f>SUM(L69:L79)</f>
        <v>2800878</v>
      </c>
      <c r="M80" s="55" t="s">
        <v>54</v>
      </c>
      <c r="N80" s="55" t="s">
        <v>54</v>
      </c>
      <c r="O80" s="71">
        <f t="shared" ref="O80:Q80" si="0">SUM(O6:O79)</f>
        <v>1491603</v>
      </c>
      <c r="P80" s="71">
        <f t="shared" si="0"/>
        <v>0</v>
      </c>
      <c r="Q80" s="71">
        <f t="shared" si="0"/>
        <v>0</v>
      </c>
      <c r="R80" s="55" t="s">
        <v>54</v>
      </c>
      <c r="S80" s="71">
        <f t="shared" ref="S80:Y80" si="1">SUM(S6:S79)</f>
        <v>14900</v>
      </c>
      <c r="T80" s="71">
        <f t="shared" si="1"/>
        <v>0</v>
      </c>
      <c r="U80" s="71">
        <f t="shared" si="1"/>
        <v>539195</v>
      </c>
      <c r="V80" s="71">
        <f t="shared" si="1"/>
        <v>178088</v>
      </c>
      <c r="W80" s="71">
        <f t="shared" si="1"/>
        <v>11768317</v>
      </c>
      <c r="X80" s="71">
        <f t="shared" si="1"/>
        <v>0</v>
      </c>
      <c r="Y80" s="71">
        <f t="shared" si="1"/>
        <v>192988</v>
      </c>
    </row>
  </sheetData>
  <autoFilter ref="A5:Y79" xr:uid="{00000000-0009-0000-0000-000001000000}"/>
  <mergeCells count="12">
    <mergeCell ref="A1:Y1"/>
    <mergeCell ref="A2:Y2"/>
    <mergeCell ref="A3:Y3"/>
    <mergeCell ref="A4:A5"/>
    <mergeCell ref="N4:R4"/>
    <mergeCell ref="D4:D5"/>
    <mergeCell ref="B4:B5"/>
    <mergeCell ref="C4:C5"/>
    <mergeCell ref="M4:M5"/>
    <mergeCell ref="E4:E5"/>
    <mergeCell ref="F4:F5"/>
    <mergeCell ref="G4:G5"/>
  </mergeCells>
  <pageMargins left="0.21" right="0.19" top="0.19" bottom="1" header="0.18" footer="0"/>
  <pageSetup orientation="landscape" verticalDpi="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5738F-9A7E-416C-82B4-9ABDC19A813B}">
  <dimension ref="A1:K20"/>
  <sheetViews>
    <sheetView workbookViewId="0">
      <selection activeCell="D14" sqref="D14"/>
    </sheetView>
  </sheetViews>
  <sheetFormatPr baseColWidth="10" defaultRowHeight="12.75" x14ac:dyDescent="0.2"/>
  <cols>
    <col min="1" max="1" width="80.42578125" customWidth="1"/>
    <col min="2" max="2" width="10.85546875" style="76"/>
    <col min="3" max="3" width="7.5703125" style="96" customWidth="1"/>
    <col min="4" max="4" width="53.28515625" style="76" bestFit="1" customWidth="1"/>
    <col min="5" max="5" width="41.7109375" style="76" customWidth="1"/>
    <col min="6" max="6" width="14" style="76" customWidth="1"/>
    <col min="7" max="11" width="10.85546875" style="76"/>
  </cols>
  <sheetData>
    <row r="1" spans="1:8" x14ac:dyDescent="0.2">
      <c r="A1" s="75" t="s">
        <v>91</v>
      </c>
      <c r="C1" s="133" t="s">
        <v>23</v>
      </c>
      <c r="D1" s="133"/>
      <c r="E1" s="133"/>
      <c r="F1" s="133"/>
      <c r="G1" s="77"/>
      <c r="H1" s="77"/>
    </row>
    <row r="2" spans="1:8" x14ac:dyDescent="0.2">
      <c r="A2" s="75" t="s">
        <v>92</v>
      </c>
      <c r="C2" s="78" t="s">
        <v>24</v>
      </c>
      <c r="D2" s="79" t="s">
        <v>93</v>
      </c>
      <c r="E2" s="79" t="s">
        <v>25</v>
      </c>
      <c r="F2" s="79" t="s">
        <v>26</v>
      </c>
      <c r="G2" s="77"/>
      <c r="H2" s="77"/>
    </row>
    <row r="3" spans="1:8" x14ac:dyDescent="0.2">
      <c r="A3" s="75" t="s">
        <v>94</v>
      </c>
      <c r="C3" s="80">
        <v>1</v>
      </c>
      <c r="D3" s="81" t="s">
        <v>78</v>
      </c>
      <c r="E3" s="81" t="s">
        <v>95</v>
      </c>
      <c r="F3" s="77" t="s">
        <v>27</v>
      </c>
      <c r="G3" s="77"/>
      <c r="H3" s="77"/>
    </row>
    <row r="4" spans="1:8" x14ac:dyDescent="0.2">
      <c r="A4" s="82" t="s">
        <v>96</v>
      </c>
      <c r="B4" s="134" t="s">
        <v>97</v>
      </c>
      <c r="C4" s="83">
        <v>2</v>
      </c>
      <c r="D4" s="84" t="s">
        <v>76</v>
      </c>
      <c r="E4" s="81" t="s">
        <v>98</v>
      </c>
      <c r="F4" s="77" t="s">
        <v>28</v>
      </c>
      <c r="G4" s="77"/>
      <c r="H4" s="77"/>
    </row>
    <row r="5" spans="1:8" x14ac:dyDescent="0.2">
      <c r="A5" s="75" t="s">
        <v>99</v>
      </c>
      <c r="B5" s="134"/>
      <c r="C5" s="83">
        <v>3</v>
      </c>
      <c r="D5" s="84" t="s">
        <v>164</v>
      </c>
      <c r="E5" s="81" t="s">
        <v>100</v>
      </c>
      <c r="F5" s="77" t="s">
        <v>29</v>
      </c>
      <c r="G5" s="77"/>
      <c r="H5" s="77"/>
    </row>
    <row r="6" spans="1:8" x14ac:dyDescent="0.2">
      <c r="A6" s="75" t="s">
        <v>101</v>
      </c>
      <c r="B6" s="134"/>
      <c r="C6" s="83">
        <v>4</v>
      </c>
      <c r="D6" s="84" t="s">
        <v>165</v>
      </c>
      <c r="E6" s="81" t="s">
        <v>30</v>
      </c>
      <c r="F6" s="77" t="s">
        <v>31</v>
      </c>
      <c r="G6" s="77"/>
      <c r="H6" s="77"/>
    </row>
    <row r="7" spans="1:8" x14ac:dyDescent="0.2">
      <c r="A7" s="75" t="s">
        <v>102</v>
      </c>
      <c r="B7" s="134"/>
      <c r="C7" s="83">
        <v>5</v>
      </c>
      <c r="D7" s="84" t="s">
        <v>166</v>
      </c>
      <c r="E7" s="81" t="s">
        <v>103</v>
      </c>
      <c r="F7" s="77" t="s">
        <v>32</v>
      </c>
      <c r="G7" s="77"/>
      <c r="H7" s="77"/>
    </row>
    <row r="8" spans="1:8" x14ac:dyDescent="0.2">
      <c r="A8" s="75" t="s">
        <v>104</v>
      </c>
      <c r="C8" s="80">
        <v>6</v>
      </c>
      <c r="D8" s="81" t="s">
        <v>33</v>
      </c>
      <c r="E8" s="81" t="s">
        <v>33</v>
      </c>
      <c r="F8" s="77" t="s">
        <v>34</v>
      </c>
      <c r="G8" s="77"/>
      <c r="H8" s="77"/>
    </row>
    <row r="9" spans="1:8" x14ac:dyDescent="0.2">
      <c r="A9" s="75" t="s">
        <v>105</v>
      </c>
      <c r="C9" s="80">
        <v>7</v>
      </c>
      <c r="D9" s="81" t="s">
        <v>35</v>
      </c>
      <c r="E9" s="81" t="s">
        <v>35</v>
      </c>
      <c r="F9" s="77" t="s">
        <v>36</v>
      </c>
      <c r="G9" s="77"/>
      <c r="H9" s="77"/>
    </row>
    <row r="10" spans="1:8" x14ac:dyDescent="0.2">
      <c r="A10" s="85" t="s">
        <v>106</v>
      </c>
      <c r="C10" s="80">
        <v>8</v>
      </c>
      <c r="D10" s="81" t="s">
        <v>79</v>
      </c>
      <c r="E10" s="81" t="s">
        <v>107</v>
      </c>
      <c r="F10" s="77" t="s">
        <v>37</v>
      </c>
      <c r="G10" s="77"/>
      <c r="H10" s="77"/>
    </row>
    <row r="11" spans="1:8" ht="13.5" thickBot="1" x14ac:dyDescent="0.25">
      <c r="C11" s="80">
        <v>10</v>
      </c>
      <c r="D11" s="81" t="s">
        <v>80</v>
      </c>
      <c r="E11" s="81" t="s">
        <v>108</v>
      </c>
      <c r="F11" s="77" t="s">
        <v>38</v>
      </c>
      <c r="G11" s="77"/>
      <c r="H11" s="77"/>
    </row>
    <row r="12" spans="1:8" ht="13.5" thickBot="1" x14ac:dyDescent="0.25">
      <c r="A12" s="86" t="s">
        <v>109</v>
      </c>
      <c r="C12" s="80">
        <v>11</v>
      </c>
      <c r="D12" s="81" t="s">
        <v>170</v>
      </c>
      <c r="E12" s="81" t="s">
        <v>110</v>
      </c>
      <c r="F12" s="77" t="s">
        <v>39</v>
      </c>
      <c r="G12" s="77"/>
      <c r="H12" s="77"/>
    </row>
    <row r="13" spans="1:8" ht="13.5" thickBot="1" x14ac:dyDescent="0.25">
      <c r="A13" s="87" t="s">
        <v>111</v>
      </c>
      <c r="C13" s="80">
        <v>12</v>
      </c>
      <c r="D13" s="81" t="s">
        <v>40</v>
      </c>
      <c r="E13" s="81" t="s">
        <v>40</v>
      </c>
      <c r="F13" s="77" t="s">
        <v>41</v>
      </c>
      <c r="G13" s="77" t="s">
        <v>112</v>
      </c>
      <c r="H13" s="88" t="s">
        <v>113</v>
      </c>
    </row>
    <row r="14" spans="1:8" ht="13.5" thickBot="1" x14ac:dyDescent="0.25">
      <c r="A14" s="87" t="s">
        <v>114</v>
      </c>
      <c r="C14" s="89">
        <v>13</v>
      </c>
      <c r="D14" s="90" t="s">
        <v>42</v>
      </c>
      <c r="E14" s="91" t="s">
        <v>42</v>
      </c>
      <c r="F14" s="91" t="s">
        <v>43</v>
      </c>
      <c r="G14" s="91" t="s">
        <v>115</v>
      </c>
      <c r="H14" s="77"/>
    </row>
    <row r="15" spans="1:8" ht="13.5" thickBot="1" x14ac:dyDescent="0.25">
      <c r="A15" s="87" t="s">
        <v>116</v>
      </c>
      <c r="B15" s="134" t="s">
        <v>117</v>
      </c>
      <c r="C15" s="92" t="s">
        <v>44</v>
      </c>
      <c r="D15" s="81" t="s">
        <v>167</v>
      </c>
      <c r="E15" s="81" t="s">
        <v>118</v>
      </c>
      <c r="F15" s="77" t="s">
        <v>45</v>
      </c>
      <c r="G15" s="77" t="s">
        <v>119</v>
      </c>
      <c r="H15" s="88" t="s">
        <v>120</v>
      </c>
    </row>
    <row r="16" spans="1:8" ht="13.5" thickBot="1" x14ac:dyDescent="0.25">
      <c r="A16" s="87" t="s">
        <v>121</v>
      </c>
      <c r="B16" s="134"/>
      <c r="C16" s="92" t="s">
        <v>46</v>
      </c>
      <c r="D16" s="81" t="s">
        <v>168</v>
      </c>
      <c r="E16" s="81"/>
      <c r="F16" s="77"/>
      <c r="G16" s="77" t="s">
        <v>122</v>
      </c>
      <c r="H16" s="88" t="s">
        <v>123</v>
      </c>
    </row>
    <row r="17" spans="1:8" ht="13.5" thickBot="1" x14ac:dyDescent="0.25">
      <c r="A17" s="87" t="s">
        <v>124</v>
      </c>
      <c r="B17" s="134"/>
      <c r="C17" s="92" t="s">
        <v>47</v>
      </c>
      <c r="D17" s="81" t="s">
        <v>169</v>
      </c>
      <c r="E17" s="81"/>
      <c r="F17" s="77"/>
      <c r="G17" s="77" t="s">
        <v>125</v>
      </c>
      <c r="H17" s="88" t="s">
        <v>126</v>
      </c>
    </row>
    <row r="18" spans="1:8" x14ac:dyDescent="0.2">
      <c r="B18" s="134"/>
      <c r="C18" s="89" t="s">
        <v>48</v>
      </c>
      <c r="D18" s="93" t="s">
        <v>81</v>
      </c>
      <c r="E18" s="81"/>
      <c r="F18" s="77"/>
      <c r="G18" s="77" t="s">
        <v>127</v>
      </c>
      <c r="H18" s="88" t="s">
        <v>128</v>
      </c>
    </row>
    <row r="19" spans="1:8" x14ac:dyDescent="0.2">
      <c r="A19" s="94" t="s">
        <v>129</v>
      </c>
      <c r="C19" s="95">
        <v>15</v>
      </c>
      <c r="D19" s="93" t="s">
        <v>82</v>
      </c>
      <c r="E19" s="81" t="s">
        <v>130</v>
      </c>
      <c r="F19" s="77" t="s">
        <v>49</v>
      </c>
      <c r="G19" s="77"/>
      <c r="H19" s="77"/>
    </row>
    <row r="20" spans="1:8" x14ac:dyDescent="0.2">
      <c r="A20" s="94" t="s">
        <v>131</v>
      </c>
      <c r="C20" s="95">
        <v>16</v>
      </c>
      <c r="D20" s="93" t="s">
        <v>50</v>
      </c>
      <c r="E20" s="81" t="s">
        <v>50</v>
      </c>
      <c r="F20" s="77" t="s">
        <v>51</v>
      </c>
      <c r="G20" s="77"/>
      <c r="H20" s="77"/>
    </row>
  </sheetData>
  <mergeCells count="3">
    <mergeCell ref="C1:F1"/>
    <mergeCell ref="B4:B7"/>
    <mergeCell ref="B15:B18"/>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115BC-32E2-4EBD-AFF6-7204A3607679}">
  <dimension ref="B1:D26"/>
  <sheetViews>
    <sheetView topLeftCell="A19" workbookViewId="0">
      <selection activeCell="B13" sqref="B13"/>
    </sheetView>
  </sheetViews>
  <sheetFormatPr baseColWidth="10" defaultColWidth="11.42578125" defaultRowHeight="15" x14ac:dyDescent="0.25"/>
  <cols>
    <col min="1" max="1" width="11.42578125" style="99"/>
    <col min="2" max="2" width="19" style="99" customWidth="1"/>
    <col min="3" max="3" width="69.42578125" style="99" bestFit="1" customWidth="1"/>
    <col min="4" max="4" width="39" style="99" bestFit="1" customWidth="1"/>
    <col min="5" max="16384" width="11.42578125" style="99"/>
  </cols>
  <sheetData>
    <row r="1" spans="2:4" x14ac:dyDescent="0.25">
      <c r="B1" s="97" t="s">
        <v>132</v>
      </c>
      <c r="C1" s="98" t="s">
        <v>133</v>
      </c>
      <c r="D1" s="98" t="s">
        <v>134</v>
      </c>
    </row>
    <row r="2" spans="2:4" x14ac:dyDescent="0.25">
      <c r="B2" s="100">
        <v>2</v>
      </c>
      <c r="C2" s="100" t="s">
        <v>135</v>
      </c>
      <c r="D2" s="101" t="s">
        <v>136</v>
      </c>
    </row>
    <row r="3" spans="2:4" x14ac:dyDescent="0.25">
      <c r="B3" s="100">
        <v>3</v>
      </c>
      <c r="C3" s="100" t="s">
        <v>137</v>
      </c>
      <c r="D3" s="101" t="s">
        <v>138</v>
      </c>
    </row>
    <row r="4" spans="2:4" x14ac:dyDescent="0.25">
      <c r="B4" s="100">
        <v>6</v>
      </c>
      <c r="C4" s="100" t="s">
        <v>139</v>
      </c>
      <c r="D4" s="101" t="s">
        <v>140</v>
      </c>
    </row>
    <row r="5" spans="2:4" x14ac:dyDescent="0.25">
      <c r="B5" s="100">
        <v>8</v>
      </c>
      <c r="C5" s="100" t="s">
        <v>141</v>
      </c>
      <c r="D5" s="101" t="s">
        <v>142</v>
      </c>
    </row>
    <row r="8" spans="2:4" ht="30" x14ac:dyDescent="0.25">
      <c r="B8" s="97" t="s">
        <v>143</v>
      </c>
      <c r="C8" s="98" t="s">
        <v>144</v>
      </c>
      <c r="D8" s="98" t="s">
        <v>145</v>
      </c>
    </row>
    <row r="9" spans="2:4" x14ac:dyDescent="0.25">
      <c r="B9" s="101">
        <v>1</v>
      </c>
      <c r="C9" s="100" t="s">
        <v>146</v>
      </c>
      <c r="D9" s="100" t="s">
        <v>147</v>
      </c>
    </row>
    <row r="10" spans="2:4" ht="30" x14ac:dyDescent="0.25">
      <c r="B10" s="102">
        <v>2</v>
      </c>
      <c r="C10" s="103" t="s">
        <v>148</v>
      </c>
      <c r="D10" s="104" t="s">
        <v>149</v>
      </c>
    </row>
    <row r="11" spans="2:4" ht="30" x14ac:dyDescent="0.25">
      <c r="B11" s="105">
        <v>3</v>
      </c>
      <c r="C11" s="106" t="s">
        <v>150</v>
      </c>
      <c r="D11" s="107" t="s">
        <v>151</v>
      </c>
    </row>
    <row r="12" spans="2:4" ht="30" x14ac:dyDescent="0.25">
      <c r="B12" s="105">
        <v>4</v>
      </c>
      <c r="C12" s="106" t="s">
        <v>150</v>
      </c>
      <c r="D12" s="107" t="s">
        <v>151</v>
      </c>
    </row>
    <row r="13" spans="2:4" ht="30" x14ac:dyDescent="0.25">
      <c r="B13" s="105">
        <v>5</v>
      </c>
      <c r="C13" s="106" t="s">
        <v>150</v>
      </c>
      <c r="D13" s="107" t="s">
        <v>151</v>
      </c>
    </row>
    <row r="14" spans="2:4" ht="30" x14ac:dyDescent="0.25">
      <c r="B14" s="108">
        <v>16</v>
      </c>
      <c r="C14" s="106" t="s">
        <v>150</v>
      </c>
      <c r="D14" s="107" t="s">
        <v>151</v>
      </c>
    </row>
    <row r="15" spans="2:4" x14ac:dyDescent="0.25">
      <c r="B15" s="102">
        <v>6</v>
      </c>
      <c r="C15" s="103" t="s">
        <v>148</v>
      </c>
      <c r="D15" s="103" t="s">
        <v>152</v>
      </c>
    </row>
    <row r="16" spans="2:4" x14ac:dyDescent="0.25">
      <c r="B16" s="102">
        <v>7</v>
      </c>
      <c r="C16" s="103" t="s">
        <v>148</v>
      </c>
      <c r="D16" s="103" t="s">
        <v>153</v>
      </c>
    </row>
    <row r="17" spans="2:4" x14ac:dyDescent="0.25">
      <c r="B17" s="101">
        <v>8</v>
      </c>
      <c r="C17" s="100" t="s">
        <v>154</v>
      </c>
      <c r="D17" s="100" t="s">
        <v>155</v>
      </c>
    </row>
    <row r="18" spans="2:4" x14ac:dyDescent="0.25">
      <c r="B18" s="101">
        <v>10</v>
      </c>
      <c r="C18" s="100" t="s">
        <v>156</v>
      </c>
      <c r="D18" s="100" t="s">
        <v>157</v>
      </c>
    </row>
    <row r="19" spans="2:4" ht="45" x14ac:dyDescent="0.25">
      <c r="B19" s="102">
        <v>11</v>
      </c>
      <c r="C19" s="103" t="s">
        <v>148</v>
      </c>
      <c r="D19" s="104" t="s">
        <v>158</v>
      </c>
    </row>
    <row r="20" spans="2:4" x14ac:dyDescent="0.25">
      <c r="B20" s="102">
        <v>12</v>
      </c>
      <c r="C20" s="103" t="s">
        <v>148</v>
      </c>
      <c r="D20" s="103" t="s">
        <v>159</v>
      </c>
    </row>
    <row r="21" spans="2:4" x14ac:dyDescent="0.25">
      <c r="B21" s="109" t="s">
        <v>44</v>
      </c>
      <c r="C21" s="110" t="s">
        <v>160</v>
      </c>
      <c r="D21" s="110" t="s">
        <v>161</v>
      </c>
    </row>
    <row r="22" spans="2:4" x14ac:dyDescent="0.25">
      <c r="B22" s="109" t="s">
        <v>46</v>
      </c>
      <c r="C22" s="110" t="s">
        <v>160</v>
      </c>
      <c r="D22" s="110" t="s">
        <v>161</v>
      </c>
    </row>
    <row r="23" spans="2:4" x14ac:dyDescent="0.25">
      <c r="B23" s="109" t="s">
        <v>47</v>
      </c>
      <c r="C23" s="110" t="s">
        <v>160</v>
      </c>
      <c r="D23" s="110" t="s">
        <v>161</v>
      </c>
    </row>
    <row r="24" spans="2:4" x14ac:dyDescent="0.25">
      <c r="B24" s="109" t="s">
        <v>48</v>
      </c>
      <c r="C24" s="110" t="s">
        <v>160</v>
      </c>
      <c r="D24" s="110" t="s">
        <v>161</v>
      </c>
    </row>
    <row r="26" spans="2:4" x14ac:dyDescent="0.25">
      <c r="C26" s="11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75"/>
  <sheetViews>
    <sheetView topLeftCell="F1" zoomScale="85" zoomScaleNormal="85" workbookViewId="0">
      <pane ySplit="1" topLeftCell="A53" activePane="bottomLeft" state="frozen"/>
      <selection activeCell="D14" sqref="D14"/>
      <selection pane="bottomLeft" activeCell="D14" sqref="D14"/>
    </sheetView>
  </sheetViews>
  <sheetFormatPr baseColWidth="10" defaultRowHeight="12.75" x14ac:dyDescent="0.2"/>
  <cols>
    <col min="1" max="1" width="5.7109375" customWidth="1"/>
    <col min="2" max="7" width="18.5703125" style="5" customWidth="1"/>
    <col min="8" max="9" width="12.5703125" style="7" customWidth="1"/>
    <col min="10" max="10" width="13.28515625" style="1" bestFit="1" customWidth="1"/>
    <col min="11" max="12" width="12.7109375" style="1" customWidth="1"/>
    <col min="13" max="13" width="24.5703125" style="6" customWidth="1"/>
    <col min="14" max="15" width="7" style="4" customWidth="1"/>
    <col min="16" max="16" width="8.5703125" style="4" customWidth="1"/>
    <col min="17" max="17" width="7.85546875" style="4" customWidth="1"/>
    <col min="18" max="18" width="26.140625" style="2" customWidth="1"/>
    <col min="19" max="19" width="12.28515625" style="44" customWidth="1"/>
    <col min="20" max="20" width="11.28515625" style="3" customWidth="1"/>
    <col min="21" max="21" width="9.28515625" style="3" customWidth="1"/>
    <col min="22" max="22" width="20.85546875" style="3" customWidth="1"/>
    <col min="23" max="23" width="13.140625" style="46" customWidth="1"/>
    <col min="24" max="24" width="12.140625" style="47" customWidth="1"/>
    <col min="25" max="25" width="10.42578125" style="47" customWidth="1"/>
    <col min="26" max="26" width="11.5703125" style="47" customWidth="1"/>
    <col min="27" max="27" width="10.85546875" style="47" customWidth="1"/>
    <col min="28" max="28" width="11" style="47" bestFit="1" customWidth="1"/>
    <col min="29" max="30" width="13.28515625" style="9" customWidth="1"/>
    <col min="31" max="31" width="11" style="8" customWidth="1"/>
    <col min="32" max="32" width="11.140625" customWidth="1"/>
  </cols>
  <sheetData>
    <row r="1" spans="1:31" ht="45" x14ac:dyDescent="0.2">
      <c r="A1" s="23" t="s">
        <v>8</v>
      </c>
      <c r="B1" s="23" t="s">
        <v>77</v>
      </c>
      <c r="C1" s="23" t="s">
        <v>22</v>
      </c>
      <c r="D1" s="74" t="s">
        <v>89</v>
      </c>
      <c r="E1" s="74" t="s">
        <v>86</v>
      </c>
      <c r="F1" s="74" t="s">
        <v>87</v>
      </c>
      <c r="G1" s="74" t="s">
        <v>90</v>
      </c>
      <c r="H1" s="35" t="s">
        <v>13</v>
      </c>
      <c r="I1" s="35" t="s">
        <v>19</v>
      </c>
      <c r="J1" s="36" t="s">
        <v>15</v>
      </c>
      <c r="K1" s="37" t="s">
        <v>17</v>
      </c>
      <c r="L1" s="37" t="s">
        <v>176</v>
      </c>
      <c r="M1" s="38" t="s">
        <v>3</v>
      </c>
      <c r="N1" s="10" t="s">
        <v>14</v>
      </c>
      <c r="O1" s="39" t="s">
        <v>74</v>
      </c>
      <c r="P1" s="10" t="s">
        <v>52</v>
      </c>
      <c r="Q1" s="10" t="s">
        <v>21</v>
      </c>
      <c r="R1" s="40" t="s">
        <v>12</v>
      </c>
      <c r="S1" s="43" t="s">
        <v>6</v>
      </c>
      <c r="T1" s="41" t="s">
        <v>7</v>
      </c>
      <c r="U1" s="41" t="s">
        <v>9</v>
      </c>
      <c r="V1" s="42" t="s">
        <v>10</v>
      </c>
      <c r="W1" s="45" t="s">
        <v>68</v>
      </c>
      <c r="X1" s="43" t="s">
        <v>66</v>
      </c>
      <c r="Y1" s="43" t="s">
        <v>4</v>
      </c>
      <c r="Z1" s="43" t="s">
        <v>67</v>
      </c>
      <c r="AA1" s="43" t="s">
        <v>69</v>
      </c>
      <c r="AB1" s="48" t="s">
        <v>65</v>
      </c>
      <c r="AC1"/>
      <c r="AD1"/>
      <c r="AE1"/>
    </row>
    <row r="2" spans="1:31" ht="12.95" customHeight="1" x14ac:dyDescent="0.2">
      <c r="A2" s="56">
        <f>Formato!A6</f>
        <v>1</v>
      </c>
      <c r="B2" s="56">
        <f>Formato!B6</f>
        <v>335561</v>
      </c>
      <c r="C2" s="56" t="str">
        <f>Formato!C6</f>
        <v>HLC335561</v>
      </c>
      <c r="D2" s="56">
        <f>Formato!D6</f>
        <v>34927</v>
      </c>
      <c r="E2" s="56" t="str">
        <f>Formato!E6</f>
        <v>DIAZ MERA OSCAR EDUARDO</v>
      </c>
      <c r="F2" s="56" t="str">
        <f>Formato!F6</f>
        <v xml:space="preserve">CC 1143832182 </v>
      </c>
      <c r="G2" s="56">
        <f>Formato!G6</f>
        <v>4200012028</v>
      </c>
      <c r="H2" s="57">
        <f>Formato!H6</f>
        <v>45265</v>
      </c>
      <c r="I2" s="57">
        <f>Formato!I6</f>
        <v>45221</v>
      </c>
      <c r="J2" s="56">
        <f>Formato!J6</f>
        <v>1106116</v>
      </c>
      <c r="K2" s="56">
        <f>Formato!K6</f>
        <v>1106116</v>
      </c>
      <c r="L2" s="56">
        <f>Formato!L6</f>
        <v>512947</v>
      </c>
      <c r="M2" s="56" t="str">
        <f>Formato!M6</f>
        <v>Reclamación tramitada en su totalidad</v>
      </c>
      <c r="N2" s="56" t="e">
        <f>Formato!#REF!</f>
        <v>#REF!</v>
      </c>
      <c r="O2" s="58" t="e">
        <f>VLOOKUP($N2,Hoja1!$C$2:$D$20,2,0)</f>
        <v>#REF!</v>
      </c>
      <c r="P2" s="58" t="e">
        <f>Formato!#REF!</f>
        <v>#REF!</v>
      </c>
      <c r="Q2" s="58" t="e">
        <f>Formato!#REF!</f>
        <v>#REF!</v>
      </c>
      <c r="R2" s="59">
        <f>Formato!N6</f>
        <v>45279</v>
      </c>
      <c r="S2" s="60">
        <f>Formato!O6</f>
        <v>593169</v>
      </c>
      <c r="T2" s="58">
        <f>Formato!P6</f>
        <v>0</v>
      </c>
      <c r="U2" s="58">
        <f>Formato!Q6</f>
        <v>0</v>
      </c>
      <c r="V2" s="58">
        <f>Formato!R6</f>
        <v>800555852</v>
      </c>
      <c r="W2" s="60">
        <f>Formato!S6</f>
        <v>0</v>
      </c>
      <c r="X2" s="60">
        <f>Formato!T6</f>
        <v>0</v>
      </c>
      <c r="Y2" s="60">
        <f>Formato!U6</f>
        <v>512947</v>
      </c>
      <c r="Z2" s="60">
        <f>Formato!V6</f>
        <v>0</v>
      </c>
      <c r="AA2" s="60">
        <f>Formato!W6</f>
        <v>0</v>
      </c>
      <c r="AB2" s="61">
        <f>J2-S2-Y2-AA2-T2-U2</f>
        <v>0</v>
      </c>
    </row>
    <row r="3" spans="1:31" ht="56.25" x14ac:dyDescent="0.2">
      <c r="A3" s="56">
        <f>Formato!A7</f>
        <v>2</v>
      </c>
      <c r="B3" s="56">
        <f>Formato!B7</f>
        <v>338160</v>
      </c>
      <c r="C3" s="56" t="str">
        <f>Formato!C7</f>
        <v>HLC338160</v>
      </c>
      <c r="D3" s="56">
        <f>Formato!D7</f>
        <v>39294</v>
      </c>
      <c r="E3" s="56" t="str">
        <f>Formato!E7</f>
        <v>ORTEGA ZAMBRANO NEVAR FERNANDO</v>
      </c>
      <c r="F3" s="56" t="str">
        <f>Formato!F7</f>
        <v xml:space="preserve">CC 94466531 </v>
      </c>
      <c r="G3" s="56">
        <f>Formato!G7</f>
        <v>5350036349</v>
      </c>
      <c r="H3" s="57">
        <f>Formato!H7</f>
        <v>45265</v>
      </c>
      <c r="I3" s="57">
        <f>Formato!I7</f>
        <v>45236</v>
      </c>
      <c r="J3" s="56">
        <f>Formato!J7</f>
        <v>133800</v>
      </c>
      <c r="K3" s="56">
        <f>Formato!K7</f>
        <v>133800</v>
      </c>
      <c r="L3" s="56">
        <f>Formato!L7</f>
        <v>133800</v>
      </c>
      <c r="M3" s="56" t="str">
        <f>Formato!M7</f>
        <v>Reclamación tramitada en su totalidad</v>
      </c>
      <c r="N3" s="56" t="e">
        <f>Formato!#REF!</f>
        <v>#REF!</v>
      </c>
      <c r="O3" s="58" t="e">
        <f>VLOOKUP($N3,Hoja1!$C$2:$D$20,2,0)</f>
        <v>#REF!</v>
      </c>
      <c r="P3" s="58" t="e">
        <f>Formato!#REF!</f>
        <v>#REF!</v>
      </c>
      <c r="Q3" s="58" t="e">
        <f>Formato!#REF!</f>
        <v>#REF!</v>
      </c>
      <c r="R3" s="59">
        <f>Formato!N7</f>
        <v>45548</v>
      </c>
      <c r="S3" s="60">
        <f>Formato!O7</f>
        <v>107552</v>
      </c>
      <c r="T3" s="58">
        <f>Formato!P7</f>
        <v>0</v>
      </c>
      <c r="U3" s="58">
        <f>Formato!Q7</f>
        <v>0</v>
      </c>
      <c r="V3" s="58">
        <f>Formato!R7</f>
        <v>800596962</v>
      </c>
      <c r="W3" s="60">
        <f>Formato!S7</f>
        <v>0</v>
      </c>
      <c r="X3" s="60">
        <f>Formato!T7</f>
        <v>0</v>
      </c>
      <c r="Y3" s="60">
        <f>Formato!U7</f>
        <v>26248</v>
      </c>
      <c r="Z3" s="60">
        <f>Formato!V7</f>
        <v>0</v>
      </c>
      <c r="AA3" s="60">
        <f>Formato!W7</f>
        <v>0</v>
      </c>
      <c r="AB3" s="61">
        <f t="shared" ref="AB3:AB66" si="0">J3-S3-Y3-AA3-T3-U3</f>
        <v>0</v>
      </c>
    </row>
    <row r="4" spans="1:31" ht="56.25" x14ac:dyDescent="0.2">
      <c r="A4" s="56">
        <f>Formato!A8</f>
        <v>3</v>
      </c>
      <c r="B4" s="56">
        <f>Formato!B8</f>
        <v>338331</v>
      </c>
      <c r="C4" s="56" t="str">
        <f>Formato!C8</f>
        <v>HLC338331</v>
      </c>
      <c r="D4" s="56">
        <f>Formato!D8</f>
        <v>39294</v>
      </c>
      <c r="E4" s="56" t="str">
        <f>Formato!E8</f>
        <v>ORTEGA ZAMBRANO NEVAR FERNANDO</v>
      </c>
      <c r="F4" s="56" t="str">
        <f>Formato!F8</f>
        <v xml:space="preserve">CC 94466531 </v>
      </c>
      <c r="G4" s="56">
        <f>Formato!G8</f>
        <v>5350036349</v>
      </c>
      <c r="H4" s="57">
        <f>Formato!H8</f>
        <v>45265</v>
      </c>
      <c r="I4" s="57">
        <f>Formato!I8</f>
        <v>45239</v>
      </c>
      <c r="J4" s="56">
        <f>Formato!J8</f>
        <v>173152</v>
      </c>
      <c r="K4" s="56">
        <f>Formato!K8</f>
        <v>173152</v>
      </c>
      <c r="L4" s="56">
        <f>Formato!L8</f>
        <v>173152</v>
      </c>
      <c r="M4" s="56" t="str">
        <f>Formato!M8</f>
        <v>Reclamación tramitada en su totalidad</v>
      </c>
      <c r="N4" s="56" t="e">
        <f>Formato!#REF!</f>
        <v>#REF!</v>
      </c>
      <c r="O4" s="58" t="e">
        <f>VLOOKUP($N4,Hoja1!$C$2:$D$20,2,0)</f>
        <v>#REF!</v>
      </c>
      <c r="P4" s="58" t="e">
        <f>Formato!#REF!</f>
        <v>#REF!</v>
      </c>
      <c r="Q4" s="58" t="e">
        <f>Formato!#REF!</f>
        <v>#REF!</v>
      </c>
      <c r="R4" s="59">
        <f>Formato!N8</f>
        <v>45548</v>
      </c>
      <c r="S4" s="60">
        <f>Formato!O8</f>
        <v>173152</v>
      </c>
      <c r="T4" s="58">
        <f>Formato!P8</f>
        <v>0</v>
      </c>
      <c r="U4" s="58">
        <f>Formato!Q8</f>
        <v>0</v>
      </c>
      <c r="V4" s="58">
        <f>Formato!R8</f>
        <v>800596962</v>
      </c>
      <c r="W4" s="60">
        <f>Formato!S8</f>
        <v>0</v>
      </c>
      <c r="X4" s="60">
        <f>Formato!T8</f>
        <v>0</v>
      </c>
      <c r="Y4" s="60">
        <f>Formato!U8</f>
        <v>0</v>
      </c>
      <c r="Z4" s="60">
        <f>Formato!V8</f>
        <v>0</v>
      </c>
      <c r="AA4" s="60">
        <f>Formato!W8</f>
        <v>0</v>
      </c>
      <c r="AB4" s="61">
        <f t="shared" si="0"/>
        <v>0</v>
      </c>
    </row>
    <row r="5" spans="1:31" ht="56.25" x14ac:dyDescent="0.2">
      <c r="A5" s="56">
        <f>Formato!A9</f>
        <v>4</v>
      </c>
      <c r="B5" s="56">
        <f>Formato!B9</f>
        <v>338978</v>
      </c>
      <c r="C5" s="56" t="str">
        <f>Formato!C9</f>
        <v>HLC338978</v>
      </c>
      <c r="D5" s="56">
        <f>Formato!D9</f>
        <v>39294</v>
      </c>
      <c r="E5" s="56" t="str">
        <f>Formato!E9</f>
        <v>ORTEGA ZAMBRANO NEVAR FERNANDO</v>
      </c>
      <c r="F5" s="56" t="str">
        <f>Formato!F9</f>
        <v xml:space="preserve">CC 94466531 </v>
      </c>
      <c r="G5" s="56">
        <f>Formato!G9</f>
        <v>5350036349</v>
      </c>
      <c r="H5" s="57">
        <f>Formato!H9</f>
        <v>45265</v>
      </c>
      <c r="I5" s="57">
        <f>Formato!I9</f>
        <v>45236</v>
      </c>
      <c r="J5" s="56">
        <f>Formato!J9</f>
        <v>99700</v>
      </c>
      <c r="K5" s="56">
        <f>Formato!K9</f>
        <v>99700</v>
      </c>
      <c r="L5" s="56">
        <f>Formato!L9</f>
        <v>99700</v>
      </c>
      <c r="M5" s="56" t="str">
        <f>Formato!M9</f>
        <v>Reclamación tramitada en su totalidad</v>
      </c>
      <c r="N5" s="56" t="e">
        <f>Formato!#REF!</f>
        <v>#REF!</v>
      </c>
      <c r="O5" s="58" t="e">
        <f>VLOOKUP($N5,Hoja1!$C$2:$D$20,2,0)</f>
        <v>#REF!</v>
      </c>
      <c r="P5" s="58" t="e">
        <f>Formato!#REF!</f>
        <v>#REF!</v>
      </c>
      <c r="Q5" s="58" t="e">
        <f>Formato!#REF!</f>
        <v>#REF!</v>
      </c>
      <c r="R5" s="59">
        <f>Formato!N9</f>
        <v>45548</v>
      </c>
      <c r="S5" s="60">
        <f>Formato!O9</f>
        <v>99700</v>
      </c>
      <c r="T5" s="58">
        <f>Formato!P9</f>
        <v>0</v>
      </c>
      <c r="U5" s="58">
        <f>Formato!Q9</f>
        <v>0</v>
      </c>
      <c r="V5" s="58">
        <f>Formato!R9</f>
        <v>800596962</v>
      </c>
      <c r="W5" s="60">
        <f>Formato!S9</f>
        <v>0</v>
      </c>
      <c r="X5" s="60">
        <f>Formato!T9</f>
        <v>0</v>
      </c>
      <c r="Y5" s="60">
        <f>Formato!U9</f>
        <v>0</v>
      </c>
      <c r="Z5" s="60">
        <f>Formato!V9</f>
        <v>0</v>
      </c>
      <c r="AA5" s="60">
        <f>Formato!W9</f>
        <v>0</v>
      </c>
      <c r="AB5" s="61">
        <f t="shared" si="0"/>
        <v>0</v>
      </c>
    </row>
    <row r="6" spans="1:31" ht="67.5" x14ac:dyDescent="0.2">
      <c r="A6" s="56">
        <f>Formato!A10</f>
        <v>5</v>
      </c>
      <c r="B6" s="56">
        <f>Formato!B10</f>
        <v>388475</v>
      </c>
      <c r="C6" s="56" t="str">
        <f>Formato!C10</f>
        <v>HLC-388475</v>
      </c>
      <c r="D6" s="56">
        <f>Formato!D10</f>
        <v>401256</v>
      </c>
      <c r="E6" s="56" t="str">
        <f>Formato!E10</f>
        <v>CAICEDO RAMIREZ JESUS ARLEY</v>
      </c>
      <c r="F6" s="56" t="str">
        <f>Formato!F10</f>
        <v xml:space="preserve">CC 94044178 </v>
      </c>
      <c r="G6" s="56">
        <f>Formato!G10</f>
        <v>3600020595</v>
      </c>
      <c r="H6" s="57">
        <f>Formato!H10</f>
        <v>45519</v>
      </c>
      <c r="I6" s="57">
        <f>Formato!I10</f>
        <v>45470</v>
      </c>
      <c r="J6" s="56">
        <f>Formato!J10</f>
        <v>178088</v>
      </c>
      <c r="K6" s="56">
        <f>Formato!K10</f>
        <v>178088</v>
      </c>
      <c r="L6" s="56">
        <f>Formato!L10</f>
        <v>178088</v>
      </c>
      <c r="M6" s="56" t="str">
        <f>Formato!M10</f>
        <v>Se glosa  en función a 3.65, por la cantidad: 1, por el valor de 178.088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de auditoria integral.||</v>
      </c>
      <c r="N6" s="56" t="e">
        <f>Formato!#REF!</f>
        <v>#REF!</v>
      </c>
      <c r="O6" s="58" t="e">
        <f>VLOOKUP($N6,Hoja1!$C$2:$D$20,2,0)</f>
        <v>#REF!</v>
      </c>
      <c r="P6" s="58" t="e">
        <f>Formato!#REF!</f>
        <v>#REF!</v>
      </c>
      <c r="Q6" s="58" t="e">
        <f>Formato!#REF!</f>
        <v>#REF!</v>
      </c>
      <c r="R6" s="59" t="str">
        <f>Formato!N10</f>
        <v/>
      </c>
      <c r="S6" s="60">
        <f>Formato!O10</f>
        <v>0</v>
      </c>
      <c r="T6" s="58">
        <f>Formato!P10</f>
        <v>0</v>
      </c>
      <c r="U6" s="58">
        <f>Formato!Q10</f>
        <v>0</v>
      </c>
      <c r="V6" s="58">
        <f>Formato!R10</f>
        <v>0</v>
      </c>
      <c r="W6" s="60">
        <f>Formato!S10</f>
        <v>0</v>
      </c>
      <c r="X6" s="60">
        <f>Formato!T10</f>
        <v>0</v>
      </c>
      <c r="Y6" s="60">
        <f>Formato!U10</f>
        <v>0</v>
      </c>
      <c r="Z6" s="60">
        <f>Formato!V10</f>
        <v>178088</v>
      </c>
      <c r="AA6" s="60">
        <f>Formato!W10</f>
        <v>0</v>
      </c>
      <c r="AB6" s="61">
        <f t="shared" si="0"/>
        <v>178088</v>
      </c>
    </row>
    <row r="7" spans="1:31" ht="45" x14ac:dyDescent="0.2">
      <c r="A7" s="56">
        <f>Formato!A11</f>
        <v>6</v>
      </c>
      <c r="B7" s="56">
        <f>Formato!B11</f>
        <v>365635</v>
      </c>
      <c r="C7" s="56" t="str">
        <f>Formato!C11</f>
        <v>HLC365635</v>
      </c>
      <c r="D7" s="56">
        <f>Formato!D11</f>
        <v>35661</v>
      </c>
      <c r="E7" s="56" t="str">
        <f>Formato!E11</f>
        <v>PARRA PARRA MARYELIS DEL VALLE</v>
      </c>
      <c r="F7" s="56" t="str">
        <f>Formato!F11</f>
        <v xml:space="preserve">AS VEN21760303 </v>
      </c>
      <c r="G7" s="56">
        <f>Formato!G11</f>
        <v>4200015278</v>
      </c>
      <c r="H7" s="57">
        <f>Formato!H11</f>
        <v>45519</v>
      </c>
      <c r="I7" s="57">
        <f>Formato!I11</f>
        <v>45188</v>
      </c>
      <c r="J7" s="56">
        <f>Formato!J11</f>
        <v>532930</v>
      </c>
      <c r="K7" s="56">
        <f>Formato!K11</f>
        <v>532930</v>
      </c>
      <c r="L7" s="56">
        <f>Formato!L11</f>
        <v>532930</v>
      </c>
      <c r="M7" s="56" t="str">
        <f>Formato!M11</f>
        <v>Preglosa Técnica por Proceso, diferencia de valor en Código: 21101  Mano, dedos, puño (muñeca), codo, pie,  clavícula, antebrazo, cuello de pie  (tobillo), edad ósea (carpograma), calcáneo.||Preglosa Técnica por Proceso, diferencia de valor en Código: 39145  Consulta de urgencias.||</v>
      </c>
      <c r="N7" s="56" t="e">
        <f>Formato!#REF!</f>
        <v>#REF!</v>
      </c>
      <c r="O7" s="58" t="e">
        <f>VLOOKUP($N7,Hoja1!$C$2:$D$20,2,0)</f>
        <v>#REF!</v>
      </c>
      <c r="P7" s="58" t="e">
        <f>Formato!#REF!</f>
        <v>#REF!</v>
      </c>
      <c r="Q7" s="58" t="e">
        <f>Formato!#REF!</f>
        <v>#REF!</v>
      </c>
      <c r="R7" s="59">
        <f>Formato!N11</f>
        <v>45539</v>
      </c>
      <c r="S7" s="60">
        <f>Formato!O11</f>
        <v>518030</v>
      </c>
      <c r="T7" s="58">
        <f>Formato!P11</f>
        <v>0</v>
      </c>
      <c r="U7" s="58">
        <f>Formato!Q11</f>
        <v>0</v>
      </c>
      <c r="V7" s="58">
        <f>Formato!R11</f>
        <v>800595396</v>
      </c>
      <c r="W7" s="60">
        <f>Formato!S11</f>
        <v>14900</v>
      </c>
      <c r="X7" s="60">
        <f>Formato!T11</f>
        <v>0</v>
      </c>
      <c r="Y7" s="60">
        <f>Formato!U11</f>
        <v>0</v>
      </c>
      <c r="Z7" s="60">
        <f>Formato!V11</f>
        <v>0</v>
      </c>
      <c r="AA7" s="60">
        <f>Formato!W11</f>
        <v>0</v>
      </c>
      <c r="AB7" s="61">
        <f t="shared" si="0"/>
        <v>14900</v>
      </c>
    </row>
    <row r="8" spans="1:31" ht="56.25" x14ac:dyDescent="0.2">
      <c r="A8" s="56">
        <f>Formato!A12</f>
        <v>7</v>
      </c>
      <c r="B8" s="56">
        <f>Formato!B12</f>
        <v>11824</v>
      </c>
      <c r="C8" s="56">
        <f>Formato!C12</f>
        <v>11824</v>
      </c>
      <c r="D8" s="56">
        <f>Formato!D12</f>
        <v>0</v>
      </c>
      <c r="E8" s="56">
        <f>Formato!E12</f>
        <v>0</v>
      </c>
      <c r="F8" s="56">
        <f>Formato!F12</f>
        <v>0</v>
      </c>
      <c r="G8" s="56">
        <f>Formato!G12</f>
        <v>0</v>
      </c>
      <c r="H8" s="57">
        <f>Formato!H12</f>
        <v>0</v>
      </c>
      <c r="I8" s="57">
        <f>Formato!I12</f>
        <v>0</v>
      </c>
      <c r="J8" s="56">
        <f>Formato!J12</f>
        <v>116252</v>
      </c>
      <c r="K8" s="56">
        <f>Formato!K12</f>
        <v>116252</v>
      </c>
      <c r="L8" s="56">
        <f>Formato!L12</f>
        <v>116252</v>
      </c>
      <c r="M8" s="56" t="str">
        <f>Formato!M12</f>
        <v>Reclamación no registra en sistema.</v>
      </c>
      <c r="N8" s="56" t="e">
        <f>Formato!#REF!</f>
        <v>#REF!</v>
      </c>
      <c r="O8" s="58" t="e">
        <f>VLOOKUP($N8,Hoja1!$C$2:$D$20,2,0)</f>
        <v>#REF!</v>
      </c>
      <c r="P8" s="58" t="e">
        <f>Formato!#REF!</f>
        <v>#REF!</v>
      </c>
      <c r="Q8" s="58" t="e">
        <f>Formato!#REF!</f>
        <v>#REF!</v>
      </c>
      <c r="R8" s="59">
        <f>Formato!N12</f>
        <v>0</v>
      </c>
      <c r="S8" s="60">
        <f>Formato!O12</f>
        <v>0</v>
      </c>
      <c r="T8" s="58">
        <f>Formato!P12</f>
        <v>0</v>
      </c>
      <c r="U8" s="58">
        <f>Formato!Q12</f>
        <v>0</v>
      </c>
      <c r="V8" s="58">
        <f>Formato!R12</f>
        <v>0</v>
      </c>
      <c r="W8" s="60">
        <f>Formato!S12</f>
        <v>0</v>
      </c>
      <c r="X8" s="60">
        <f>Formato!T12</f>
        <v>0</v>
      </c>
      <c r="Y8" s="60">
        <f>Formato!U12</f>
        <v>0</v>
      </c>
      <c r="Z8" s="60">
        <f>Formato!V12</f>
        <v>0</v>
      </c>
      <c r="AA8" s="60">
        <f>Formato!W12</f>
        <v>116252</v>
      </c>
      <c r="AB8" s="61">
        <f t="shared" si="0"/>
        <v>0</v>
      </c>
    </row>
    <row r="9" spans="1:31" ht="56.25" x14ac:dyDescent="0.2">
      <c r="A9" s="56">
        <f>Formato!A13</f>
        <v>8</v>
      </c>
      <c r="B9" s="56">
        <f>Formato!B13</f>
        <v>46419</v>
      </c>
      <c r="C9" s="56">
        <f>Formato!C13</f>
        <v>46419</v>
      </c>
      <c r="D9" s="56">
        <f>Formato!D13</f>
        <v>0</v>
      </c>
      <c r="E9" s="56">
        <f>Formato!E13</f>
        <v>0</v>
      </c>
      <c r="F9" s="56">
        <f>Formato!F13</f>
        <v>0</v>
      </c>
      <c r="G9" s="56">
        <f>Formato!G13</f>
        <v>0</v>
      </c>
      <c r="H9" s="57">
        <f>Formato!H13</f>
        <v>0</v>
      </c>
      <c r="I9" s="57">
        <f>Formato!I13</f>
        <v>0</v>
      </c>
      <c r="J9" s="56">
        <f>Formato!J13</f>
        <v>110296</v>
      </c>
      <c r="K9" s="56">
        <f>Formato!K13</f>
        <v>110296</v>
      </c>
      <c r="L9" s="56">
        <f>Formato!L13</f>
        <v>59565</v>
      </c>
      <c r="M9" s="56" t="str">
        <f>Formato!M13</f>
        <v>Reclamación no registra en sistema.</v>
      </c>
      <c r="N9" s="56" t="e">
        <f>Formato!#REF!</f>
        <v>#REF!</v>
      </c>
      <c r="O9" s="58" t="e">
        <f>VLOOKUP($N9,Hoja1!$C$2:$D$20,2,0)</f>
        <v>#REF!</v>
      </c>
      <c r="P9" s="58" t="e">
        <f>Formato!#REF!</f>
        <v>#REF!</v>
      </c>
      <c r="Q9" s="58" t="e">
        <f>Formato!#REF!</f>
        <v>#REF!</v>
      </c>
      <c r="R9" s="59">
        <f>Formato!N13</f>
        <v>0</v>
      </c>
      <c r="S9" s="60">
        <f>Formato!O13</f>
        <v>0</v>
      </c>
      <c r="T9" s="58">
        <f>Formato!P13</f>
        <v>0</v>
      </c>
      <c r="U9" s="58">
        <f>Formato!Q13</f>
        <v>0</v>
      </c>
      <c r="V9" s="58">
        <f>Formato!R13</f>
        <v>0</v>
      </c>
      <c r="W9" s="60">
        <f>Formato!S13</f>
        <v>0</v>
      </c>
      <c r="X9" s="60">
        <f>Formato!T13</f>
        <v>0</v>
      </c>
      <c r="Y9" s="60">
        <f>Formato!U13</f>
        <v>0</v>
      </c>
      <c r="Z9" s="60">
        <f>Formato!V13</f>
        <v>0</v>
      </c>
      <c r="AA9" s="60">
        <f>Formato!W13</f>
        <v>110296</v>
      </c>
      <c r="AB9" s="61">
        <f t="shared" si="0"/>
        <v>0</v>
      </c>
    </row>
    <row r="10" spans="1:31" ht="56.25" x14ac:dyDescent="0.2">
      <c r="A10" s="56">
        <f>Formato!A14</f>
        <v>9</v>
      </c>
      <c r="B10" s="56">
        <f>Formato!B14</f>
        <v>816875</v>
      </c>
      <c r="C10" s="56">
        <f>Formato!C14</f>
        <v>816875</v>
      </c>
      <c r="D10" s="56">
        <f>Formato!D14</f>
        <v>0</v>
      </c>
      <c r="E10" s="56">
        <f>Formato!E14</f>
        <v>0</v>
      </c>
      <c r="F10" s="56">
        <f>Formato!F14</f>
        <v>0</v>
      </c>
      <c r="G10" s="56">
        <f>Formato!G14</f>
        <v>0</v>
      </c>
      <c r="H10" s="57">
        <f>Formato!H14</f>
        <v>0</v>
      </c>
      <c r="I10" s="57">
        <f>Formato!I14</f>
        <v>0</v>
      </c>
      <c r="J10" s="56">
        <f>Formato!J14</f>
        <v>95300</v>
      </c>
      <c r="K10" s="56">
        <f>Formato!K14</f>
        <v>95300</v>
      </c>
      <c r="L10" s="56">
        <f>Formato!L14</f>
        <v>95300</v>
      </c>
      <c r="M10" s="56" t="str">
        <f>Formato!M14</f>
        <v>Reclamación no registra en sistema.</v>
      </c>
      <c r="N10" s="56" t="e">
        <f>Formato!#REF!</f>
        <v>#REF!</v>
      </c>
      <c r="O10" s="58" t="e">
        <f>VLOOKUP($N10,Hoja1!$C$2:$D$20,2,0)</f>
        <v>#REF!</v>
      </c>
      <c r="P10" s="58" t="e">
        <f>Formato!#REF!</f>
        <v>#REF!</v>
      </c>
      <c r="Q10" s="58" t="e">
        <f>Formato!#REF!</f>
        <v>#REF!</v>
      </c>
      <c r="R10" s="59">
        <f>Formato!N14</f>
        <v>0</v>
      </c>
      <c r="S10" s="60">
        <f>Formato!O14</f>
        <v>0</v>
      </c>
      <c r="T10" s="58">
        <f>Formato!P14</f>
        <v>0</v>
      </c>
      <c r="U10" s="58">
        <f>Formato!Q14</f>
        <v>0</v>
      </c>
      <c r="V10" s="58">
        <f>Formato!R14</f>
        <v>0</v>
      </c>
      <c r="W10" s="60">
        <f>Formato!S14</f>
        <v>0</v>
      </c>
      <c r="X10" s="60">
        <f>Formato!T14</f>
        <v>0</v>
      </c>
      <c r="Y10" s="60">
        <f>Formato!U14</f>
        <v>0</v>
      </c>
      <c r="Z10" s="60">
        <f>Formato!V14</f>
        <v>0</v>
      </c>
      <c r="AA10" s="60">
        <f>Formato!W14</f>
        <v>95300</v>
      </c>
      <c r="AB10" s="61">
        <f t="shared" si="0"/>
        <v>0</v>
      </c>
    </row>
    <row r="11" spans="1:31" ht="56.25" x14ac:dyDescent="0.2">
      <c r="A11" s="56">
        <f>Formato!A15</f>
        <v>10</v>
      </c>
      <c r="B11" s="56">
        <f>Formato!B15</f>
        <v>817927</v>
      </c>
      <c r="C11" s="56">
        <f>Formato!C15</f>
        <v>817927</v>
      </c>
      <c r="D11" s="56">
        <f>Formato!D15</f>
        <v>0</v>
      </c>
      <c r="E11" s="56">
        <f>Formato!E15</f>
        <v>0</v>
      </c>
      <c r="F11" s="56">
        <f>Formato!F15</f>
        <v>0</v>
      </c>
      <c r="G11" s="56">
        <f>Formato!G15</f>
        <v>0</v>
      </c>
      <c r="H11" s="57">
        <f>Formato!H15</f>
        <v>0</v>
      </c>
      <c r="I11" s="57">
        <f>Formato!I15</f>
        <v>0</v>
      </c>
      <c r="J11" s="56">
        <f>Formato!J15</f>
        <v>313080</v>
      </c>
      <c r="K11" s="56">
        <f>Formato!K15</f>
        <v>313080</v>
      </c>
      <c r="L11" s="56">
        <f>Formato!L15</f>
        <v>46565</v>
      </c>
      <c r="M11" s="56" t="str">
        <f>Formato!M15</f>
        <v>Reclamación no registra en sistema.</v>
      </c>
      <c r="N11" s="56" t="e">
        <f>Formato!#REF!</f>
        <v>#REF!</v>
      </c>
      <c r="O11" s="58" t="e">
        <f>VLOOKUP($N11,Hoja1!$C$2:$D$20,2,0)</f>
        <v>#REF!</v>
      </c>
      <c r="P11" s="58" t="e">
        <f>Formato!#REF!</f>
        <v>#REF!</v>
      </c>
      <c r="Q11" s="58" t="e">
        <f>Formato!#REF!</f>
        <v>#REF!</v>
      </c>
      <c r="R11" s="59">
        <f>Formato!N15</f>
        <v>0</v>
      </c>
      <c r="S11" s="60">
        <f>Formato!O15</f>
        <v>0</v>
      </c>
      <c r="T11" s="58">
        <f>Formato!P15</f>
        <v>0</v>
      </c>
      <c r="U11" s="58">
        <f>Formato!Q15</f>
        <v>0</v>
      </c>
      <c r="V11" s="58">
        <f>Formato!R15</f>
        <v>0</v>
      </c>
      <c r="W11" s="60">
        <f>Formato!S15</f>
        <v>0</v>
      </c>
      <c r="X11" s="60">
        <f>Formato!T15</f>
        <v>0</v>
      </c>
      <c r="Y11" s="60">
        <f>Formato!U15</f>
        <v>0</v>
      </c>
      <c r="Z11" s="60">
        <f>Formato!V15</f>
        <v>0</v>
      </c>
      <c r="AA11" s="60">
        <f>Formato!W15</f>
        <v>313080</v>
      </c>
      <c r="AB11" s="61">
        <f t="shared" si="0"/>
        <v>0</v>
      </c>
    </row>
    <row r="12" spans="1:31" ht="56.25" x14ac:dyDescent="0.2">
      <c r="A12" s="56">
        <f>Formato!A16</f>
        <v>11</v>
      </c>
      <c r="B12" s="56">
        <f>Formato!B16</f>
        <v>820858</v>
      </c>
      <c r="C12" s="56">
        <f>Formato!C16</f>
        <v>820858</v>
      </c>
      <c r="D12" s="56">
        <f>Formato!D16</f>
        <v>0</v>
      </c>
      <c r="E12" s="56">
        <f>Formato!E16</f>
        <v>0</v>
      </c>
      <c r="F12" s="56">
        <f>Formato!F16</f>
        <v>0</v>
      </c>
      <c r="G12" s="56">
        <f>Formato!G16</f>
        <v>0</v>
      </c>
      <c r="H12" s="57">
        <f>Formato!H16</f>
        <v>0</v>
      </c>
      <c r="I12" s="57">
        <f>Formato!I16</f>
        <v>0</v>
      </c>
      <c r="J12" s="56">
        <f>Formato!J16</f>
        <v>95300</v>
      </c>
      <c r="K12" s="56">
        <f>Formato!K16</f>
        <v>95300</v>
      </c>
      <c r="L12" s="56">
        <f>Formato!L16</f>
        <v>4765</v>
      </c>
      <c r="M12" s="56" t="str">
        <f>Formato!M16</f>
        <v>Reclamación no registra en sistema.</v>
      </c>
      <c r="N12" s="56" t="e">
        <f>Formato!#REF!</f>
        <v>#REF!</v>
      </c>
      <c r="O12" s="58" t="e">
        <f>VLOOKUP($N12,Hoja1!$C$2:$D$20,2,0)</f>
        <v>#REF!</v>
      </c>
      <c r="P12" s="58" t="e">
        <f>Formato!#REF!</f>
        <v>#REF!</v>
      </c>
      <c r="Q12" s="58" t="e">
        <f>Formato!#REF!</f>
        <v>#REF!</v>
      </c>
      <c r="R12" s="59">
        <f>Formato!N16</f>
        <v>0</v>
      </c>
      <c r="S12" s="60">
        <f>Formato!O16</f>
        <v>0</v>
      </c>
      <c r="T12" s="58">
        <f>Formato!P16</f>
        <v>0</v>
      </c>
      <c r="U12" s="58">
        <f>Formato!Q16</f>
        <v>0</v>
      </c>
      <c r="V12" s="58">
        <f>Formato!R16</f>
        <v>0</v>
      </c>
      <c r="W12" s="60">
        <f>Formato!S16</f>
        <v>0</v>
      </c>
      <c r="X12" s="60">
        <f>Formato!T16</f>
        <v>0</v>
      </c>
      <c r="Y12" s="60">
        <f>Formato!U16</f>
        <v>0</v>
      </c>
      <c r="Z12" s="60">
        <f>Formato!V16</f>
        <v>0</v>
      </c>
      <c r="AA12" s="60">
        <f>Formato!W16</f>
        <v>95300</v>
      </c>
      <c r="AB12" s="61">
        <f t="shared" si="0"/>
        <v>0</v>
      </c>
    </row>
    <row r="13" spans="1:31" ht="56.25" x14ac:dyDescent="0.2">
      <c r="A13" s="56">
        <f>Formato!A17</f>
        <v>12</v>
      </c>
      <c r="B13" s="56">
        <f>Formato!B17</f>
        <v>823728</v>
      </c>
      <c r="C13" s="56">
        <f>Formato!C17</f>
        <v>823728</v>
      </c>
      <c r="D13" s="56">
        <f>Formato!D17</f>
        <v>0</v>
      </c>
      <c r="E13" s="56">
        <f>Formato!E17</f>
        <v>0</v>
      </c>
      <c r="F13" s="56">
        <f>Formato!F17</f>
        <v>0</v>
      </c>
      <c r="G13" s="56">
        <f>Formato!G17</f>
        <v>0</v>
      </c>
      <c r="H13" s="57">
        <f>Formato!H17</f>
        <v>0</v>
      </c>
      <c r="I13" s="57">
        <f>Formato!I17</f>
        <v>0</v>
      </c>
      <c r="J13" s="56">
        <f>Formato!J17</f>
        <v>51300</v>
      </c>
      <c r="K13" s="56">
        <f>Formato!K17</f>
        <v>51300</v>
      </c>
      <c r="L13" s="56">
        <f>Formato!L17</f>
        <v>51300</v>
      </c>
      <c r="M13" s="56" t="str">
        <f>Formato!M17</f>
        <v>Reclamación no registra en sistema.</v>
      </c>
      <c r="N13" s="56" t="e">
        <f>Formato!#REF!</f>
        <v>#REF!</v>
      </c>
      <c r="O13" s="58" t="e">
        <f>VLOOKUP($N13,Hoja1!$C$2:$D$20,2,0)</f>
        <v>#REF!</v>
      </c>
      <c r="P13" s="58" t="e">
        <f>Formato!#REF!</f>
        <v>#REF!</v>
      </c>
      <c r="Q13" s="58" t="e">
        <f>Formato!#REF!</f>
        <v>#REF!</v>
      </c>
      <c r="R13" s="59">
        <f>Formato!N17</f>
        <v>0</v>
      </c>
      <c r="S13" s="60">
        <f>Formato!O17</f>
        <v>0</v>
      </c>
      <c r="T13" s="58">
        <f>Formato!P17</f>
        <v>0</v>
      </c>
      <c r="U13" s="58">
        <f>Formato!Q17</f>
        <v>0</v>
      </c>
      <c r="V13" s="58">
        <f>Formato!R17</f>
        <v>0</v>
      </c>
      <c r="W13" s="60">
        <f>Formato!S17</f>
        <v>0</v>
      </c>
      <c r="X13" s="60">
        <f>Formato!T17</f>
        <v>0</v>
      </c>
      <c r="Y13" s="60">
        <f>Formato!U17</f>
        <v>0</v>
      </c>
      <c r="Z13" s="60">
        <f>Formato!V17</f>
        <v>0</v>
      </c>
      <c r="AA13" s="60">
        <f>Formato!W17</f>
        <v>51300</v>
      </c>
      <c r="AB13" s="61">
        <f t="shared" si="0"/>
        <v>0</v>
      </c>
    </row>
    <row r="14" spans="1:31" ht="56.25" x14ac:dyDescent="0.2">
      <c r="A14" s="56">
        <f>Formato!A18</f>
        <v>13</v>
      </c>
      <c r="B14" s="56">
        <f>Formato!B18</f>
        <v>823711</v>
      </c>
      <c r="C14" s="56">
        <f>Formato!C18</f>
        <v>823711</v>
      </c>
      <c r="D14" s="56">
        <f>Formato!D18</f>
        <v>0</v>
      </c>
      <c r="E14" s="56">
        <f>Formato!E18</f>
        <v>0</v>
      </c>
      <c r="F14" s="56">
        <f>Formato!F18</f>
        <v>0</v>
      </c>
      <c r="G14" s="56">
        <f>Formato!G18</f>
        <v>0</v>
      </c>
      <c r="H14" s="57">
        <f>Formato!H18</f>
        <v>0</v>
      </c>
      <c r="I14" s="57">
        <f>Formato!I18</f>
        <v>0</v>
      </c>
      <c r="J14" s="56">
        <f>Formato!J18</f>
        <v>76832</v>
      </c>
      <c r="K14" s="56">
        <f>Formato!K18</f>
        <v>76832</v>
      </c>
      <c r="L14" s="56">
        <f>Formato!L18</f>
        <v>4275</v>
      </c>
      <c r="M14" s="56" t="str">
        <f>Formato!M18</f>
        <v>Reclamación no registra en sistema.</v>
      </c>
      <c r="N14" s="56" t="e">
        <f>Formato!#REF!</f>
        <v>#REF!</v>
      </c>
      <c r="O14" s="58" t="e">
        <f>VLOOKUP($N14,Hoja1!$C$2:$D$20,2,0)</f>
        <v>#REF!</v>
      </c>
      <c r="P14" s="58" t="e">
        <f>Formato!#REF!</f>
        <v>#REF!</v>
      </c>
      <c r="Q14" s="58" t="e">
        <f>Formato!#REF!</f>
        <v>#REF!</v>
      </c>
      <c r="R14" s="59">
        <f>Formato!N18</f>
        <v>0</v>
      </c>
      <c r="S14" s="60">
        <f>Formato!O18</f>
        <v>0</v>
      </c>
      <c r="T14" s="58">
        <f>Formato!P18</f>
        <v>0</v>
      </c>
      <c r="U14" s="58">
        <f>Formato!Q18</f>
        <v>0</v>
      </c>
      <c r="V14" s="58">
        <f>Formato!R18</f>
        <v>0</v>
      </c>
      <c r="W14" s="60">
        <f>Formato!S18</f>
        <v>0</v>
      </c>
      <c r="X14" s="60">
        <f>Formato!T18</f>
        <v>0</v>
      </c>
      <c r="Y14" s="60">
        <f>Formato!U18</f>
        <v>0</v>
      </c>
      <c r="Z14" s="60">
        <f>Formato!V18</f>
        <v>0</v>
      </c>
      <c r="AA14" s="60">
        <f>Formato!W18</f>
        <v>76832</v>
      </c>
      <c r="AB14" s="61">
        <f t="shared" si="0"/>
        <v>0</v>
      </c>
    </row>
    <row r="15" spans="1:31" ht="56.25" x14ac:dyDescent="0.2">
      <c r="A15" s="56">
        <f>Formato!A19</f>
        <v>14</v>
      </c>
      <c r="B15" s="56">
        <f>Formato!B19</f>
        <v>828136</v>
      </c>
      <c r="C15" s="56">
        <f>Formato!C19</f>
        <v>828136</v>
      </c>
      <c r="D15" s="56">
        <f>Formato!D19</f>
        <v>0</v>
      </c>
      <c r="E15" s="56">
        <f>Formato!E19</f>
        <v>0</v>
      </c>
      <c r="F15" s="56">
        <f>Formato!F19</f>
        <v>0</v>
      </c>
      <c r="G15" s="56">
        <f>Formato!G19</f>
        <v>0</v>
      </c>
      <c r="H15" s="57">
        <f>Formato!H19</f>
        <v>0</v>
      </c>
      <c r="I15" s="57">
        <f>Formato!I19</f>
        <v>0</v>
      </c>
      <c r="J15" s="56">
        <f>Formato!J19</f>
        <v>95300</v>
      </c>
      <c r="K15" s="56">
        <f>Formato!K19</f>
        <v>95300</v>
      </c>
      <c r="L15" s="56">
        <f>Formato!L19</f>
        <v>4765</v>
      </c>
      <c r="M15" s="56" t="str">
        <f>Formato!M19</f>
        <v>Reclamación no registra en sistema.</v>
      </c>
      <c r="N15" s="56" t="e">
        <f>Formato!#REF!</f>
        <v>#REF!</v>
      </c>
      <c r="O15" s="58" t="e">
        <f>VLOOKUP($N15,Hoja1!$C$2:$D$20,2,0)</f>
        <v>#REF!</v>
      </c>
      <c r="P15" s="58" t="e">
        <f>Formato!#REF!</f>
        <v>#REF!</v>
      </c>
      <c r="Q15" s="58" t="e">
        <f>Formato!#REF!</f>
        <v>#REF!</v>
      </c>
      <c r="R15" s="59">
        <f>Formato!N19</f>
        <v>0</v>
      </c>
      <c r="S15" s="60">
        <f>Formato!O19</f>
        <v>0</v>
      </c>
      <c r="T15" s="58">
        <f>Formato!P19</f>
        <v>0</v>
      </c>
      <c r="U15" s="58">
        <f>Formato!Q19</f>
        <v>0</v>
      </c>
      <c r="V15" s="58">
        <f>Formato!R19</f>
        <v>0</v>
      </c>
      <c r="W15" s="60">
        <f>Formato!S19</f>
        <v>0</v>
      </c>
      <c r="X15" s="60">
        <f>Formato!T19</f>
        <v>0</v>
      </c>
      <c r="Y15" s="60">
        <f>Formato!U19</f>
        <v>0</v>
      </c>
      <c r="Z15" s="60">
        <f>Formato!V19</f>
        <v>0</v>
      </c>
      <c r="AA15" s="60">
        <f>Formato!W19</f>
        <v>95300</v>
      </c>
      <c r="AB15" s="61">
        <f t="shared" si="0"/>
        <v>0</v>
      </c>
    </row>
    <row r="16" spans="1:31" ht="56.25" x14ac:dyDescent="0.2">
      <c r="A16" s="56">
        <f>Formato!A20</f>
        <v>15</v>
      </c>
      <c r="B16" s="56">
        <f>Formato!B20</f>
        <v>829542</v>
      </c>
      <c r="C16" s="56">
        <f>Formato!C20</f>
        <v>829542</v>
      </c>
      <c r="D16" s="56">
        <f>Formato!D20</f>
        <v>0</v>
      </c>
      <c r="E16" s="56">
        <f>Formato!E20</f>
        <v>0</v>
      </c>
      <c r="F16" s="56">
        <f>Formato!F20</f>
        <v>0</v>
      </c>
      <c r="G16" s="56">
        <f>Formato!G20</f>
        <v>0</v>
      </c>
      <c r="H16" s="57">
        <f>Formato!H20</f>
        <v>0</v>
      </c>
      <c r="I16" s="57">
        <f>Formato!I20</f>
        <v>0</v>
      </c>
      <c r="J16" s="56">
        <f>Formato!J20</f>
        <v>108100</v>
      </c>
      <c r="K16" s="56">
        <f>Formato!K20</f>
        <v>108100</v>
      </c>
      <c r="L16" s="56">
        <f>Formato!L20</f>
        <v>4930</v>
      </c>
      <c r="M16" s="56" t="str">
        <f>Formato!M20</f>
        <v>Reclamación no registra en sistema.</v>
      </c>
      <c r="N16" s="56" t="e">
        <f>Formato!#REF!</f>
        <v>#REF!</v>
      </c>
      <c r="O16" s="58" t="e">
        <f>VLOOKUP($N16,Hoja1!$C$2:$D$20,2,0)</f>
        <v>#REF!</v>
      </c>
      <c r="P16" s="58" t="e">
        <f>Formato!#REF!</f>
        <v>#REF!</v>
      </c>
      <c r="Q16" s="58" t="e">
        <f>Formato!#REF!</f>
        <v>#REF!</v>
      </c>
      <c r="R16" s="59">
        <f>Formato!N20</f>
        <v>0</v>
      </c>
      <c r="S16" s="60">
        <f>Formato!O20</f>
        <v>0</v>
      </c>
      <c r="T16" s="58">
        <f>Formato!P20</f>
        <v>0</v>
      </c>
      <c r="U16" s="58">
        <f>Formato!Q20</f>
        <v>0</v>
      </c>
      <c r="V16" s="58">
        <f>Formato!R20</f>
        <v>0</v>
      </c>
      <c r="W16" s="60">
        <f>Formato!S20</f>
        <v>0</v>
      </c>
      <c r="X16" s="60">
        <f>Formato!T20</f>
        <v>0</v>
      </c>
      <c r="Y16" s="60">
        <f>Formato!U20</f>
        <v>0</v>
      </c>
      <c r="Z16" s="60">
        <f>Formato!V20</f>
        <v>0</v>
      </c>
      <c r="AA16" s="60">
        <f>Formato!W20</f>
        <v>108100</v>
      </c>
      <c r="AB16" s="61">
        <f t="shared" si="0"/>
        <v>0</v>
      </c>
    </row>
    <row r="17" spans="1:28" ht="56.25" x14ac:dyDescent="0.2">
      <c r="A17" s="56">
        <f>Formato!A21</f>
        <v>16</v>
      </c>
      <c r="B17" s="56">
        <f>Formato!B21</f>
        <v>832208</v>
      </c>
      <c r="C17" s="56">
        <f>Formato!C21</f>
        <v>832208</v>
      </c>
      <c r="D17" s="56">
        <f>Formato!D21</f>
        <v>0</v>
      </c>
      <c r="E17" s="56">
        <f>Formato!E21</f>
        <v>0</v>
      </c>
      <c r="F17" s="56">
        <f>Formato!F21</f>
        <v>0</v>
      </c>
      <c r="G17" s="56">
        <f>Formato!G21</f>
        <v>0</v>
      </c>
      <c r="H17" s="57">
        <f>Formato!H21</f>
        <v>0</v>
      </c>
      <c r="I17" s="57">
        <f>Formato!I21</f>
        <v>0</v>
      </c>
      <c r="J17" s="56">
        <f>Formato!J21</f>
        <v>149700</v>
      </c>
      <c r="K17" s="56">
        <f>Formato!K21</f>
        <v>149700</v>
      </c>
      <c r="L17" s="56">
        <f>Formato!L21</f>
        <v>47290</v>
      </c>
      <c r="M17" s="56" t="str">
        <f>Formato!M21</f>
        <v>Reclamación no registra en sistema.</v>
      </c>
      <c r="N17" s="56" t="e">
        <f>Formato!#REF!</f>
        <v>#REF!</v>
      </c>
      <c r="O17" s="58" t="e">
        <f>VLOOKUP($N17,Hoja1!$C$2:$D$20,2,0)</f>
        <v>#REF!</v>
      </c>
      <c r="P17" s="58" t="e">
        <f>Formato!#REF!</f>
        <v>#REF!</v>
      </c>
      <c r="Q17" s="58" t="e">
        <f>Formato!#REF!</f>
        <v>#REF!</v>
      </c>
      <c r="R17" s="59">
        <f>Formato!N21</f>
        <v>0</v>
      </c>
      <c r="S17" s="60">
        <f>Formato!O21</f>
        <v>0</v>
      </c>
      <c r="T17" s="58">
        <f>Formato!P21</f>
        <v>0</v>
      </c>
      <c r="U17" s="58">
        <f>Formato!Q21</f>
        <v>0</v>
      </c>
      <c r="V17" s="58">
        <f>Formato!R21</f>
        <v>0</v>
      </c>
      <c r="W17" s="60">
        <f>Formato!S21</f>
        <v>0</v>
      </c>
      <c r="X17" s="60">
        <f>Formato!T21</f>
        <v>0</v>
      </c>
      <c r="Y17" s="60">
        <f>Formato!U21</f>
        <v>0</v>
      </c>
      <c r="Z17" s="60">
        <f>Formato!V21</f>
        <v>0</v>
      </c>
      <c r="AA17" s="60">
        <f>Formato!W21</f>
        <v>149700</v>
      </c>
      <c r="AB17" s="61">
        <f t="shared" si="0"/>
        <v>0</v>
      </c>
    </row>
    <row r="18" spans="1:28" ht="56.25" x14ac:dyDescent="0.2">
      <c r="A18" s="56">
        <f>Formato!A22</f>
        <v>17</v>
      </c>
      <c r="B18" s="56">
        <f>Formato!B22</f>
        <v>846211</v>
      </c>
      <c r="C18" s="56">
        <f>Formato!C22</f>
        <v>846211</v>
      </c>
      <c r="D18" s="56">
        <f>Formato!D22</f>
        <v>0</v>
      </c>
      <c r="E18" s="56">
        <f>Formato!E22</f>
        <v>0</v>
      </c>
      <c r="F18" s="56">
        <f>Formato!F22</f>
        <v>0</v>
      </c>
      <c r="G18" s="56">
        <f>Formato!G22</f>
        <v>0</v>
      </c>
      <c r="H18" s="57">
        <f>Formato!H22</f>
        <v>0</v>
      </c>
      <c r="I18" s="57">
        <f>Formato!I22</f>
        <v>0</v>
      </c>
      <c r="J18" s="56">
        <f>Formato!J22</f>
        <v>54230</v>
      </c>
      <c r="K18" s="56">
        <f>Formato!K22</f>
        <v>54230</v>
      </c>
      <c r="L18" s="56">
        <f>Formato!L22</f>
        <v>2565</v>
      </c>
      <c r="M18" s="56" t="str">
        <f>Formato!M22</f>
        <v>Reclamación no registra en sistema.</v>
      </c>
      <c r="N18" s="56" t="e">
        <f>Formato!#REF!</f>
        <v>#REF!</v>
      </c>
      <c r="O18" s="58" t="e">
        <f>VLOOKUP($N18,Hoja1!$C$2:$D$20,2,0)</f>
        <v>#REF!</v>
      </c>
      <c r="P18" s="58" t="e">
        <f>Formato!#REF!</f>
        <v>#REF!</v>
      </c>
      <c r="Q18" s="58" t="e">
        <f>Formato!#REF!</f>
        <v>#REF!</v>
      </c>
      <c r="R18" s="59">
        <f>Formato!N22</f>
        <v>0</v>
      </c>
      <c r="S18" s="60">
        <f>Formato!O22</f>
        <v>0</v>
      </c>
      <c r="T18" s="58">
        <f>Formato!P22</f>
        <v>0</v>
      </c>
      <c r="U18" s="58">
        <f>Formato!Q22</f>
        <v>0</v>
      </c>
      <c r="V18" s="58">
        <f>Formato!R22</f>
        <v>0</v>
      </c>
      <c r="W18" s="60">
        <f>Formato!S22</f>
        <v>0</v>
      </c>
      <c r="X18" s="60">
        <f>Formato!T22</f>
        <v>0</v>
      </c>
      <c r="Y18" s="60">
        <f>Formato!U22</f>
        <v>0</v>
      </c>
      <c r="Z18" s="60">
        <f>Formato!V22</f>
        <v>0</v>
      </c>
      <c r="AA18" s="60">
        <f>Formato!W22</f>
        <v>54230</v>
      </c>
      <c r="AB18" s="61">
        <f t="shared" si="0"/>
        <v>0</v>
      </c>
    </row>
    <row r="19" spans="1:28" ht="56.25" x14ac:dyDescent="0.2">
      <c r="A19" s="56">
        <f>Formato!A23</f>
        <v>18</v>
      </c>
      <c r="B19" s="56">
        <f>Formato!B23</f>
        <v>855304</v>
      </c>
      <c r="C19" s="56">
        <f>Formato!C23</f>
        <v>855304</v>
      </c>
      <c r="D19" s="56">
        <f>Formato!D23</f>
        <v>0</v>
      </c>
      <c r="E19" s="56">
        <f>Formato!E23</f>
        <v>0</v>
      </c>
      <c r="F19" s="56">
        <f>Formato!F23</f>
        <v>0</v>
      </c>
      <c r="G19" s="56">
        <f>Formato!G23</f>
        <v>0</v>
      </c>
      <c r="H19" s="57">
        <f>Formato!H23</f>
        <v>0</v>
      </c>
      <c r="I19" s="57">
        <f>Formato!I23</f>
        <v>0</v>
      </c>
      <c r="J19" s="56">
        <f>Formato!J23</f>
        <v>96074</v>
      </c>
      <c r="K19" s="56">
        <f>Formato!K23</f>
        <v>96074</v>
      </c>
      <c r="L19" s="56">
        <f>Formato!L23</f>
        <v>4765</v>
      </c>
      <c r="M19" s="56" t="str">
        <f>Formato!M23</f>
        <v>Reclamación no registra en sistema.</v>
      </c>
      <c r="N19" s="56" t="e">
        <f>Formato!#REF!</f>
        <v>#REF!</v>
      </c>
      <c r="O19" s="58" t="e">
        <f>VLOOKUP($N19,Hoja1!$C$2:$D$20,2,0)</f>
        <v>#REF!</v>
      </c>
      <c r="P19" s="58" t="e">
        <f>Formato!#REF!</f>
        <v>#REF!</v>
      </c>
      <c r="Q19" s="58" t="e">
        <f>Formato!#REF!</f>
        <v>#REF!</v>
      </c>
      <c r="R19" s="59">
        <f>Formato!N23</f>
        <v>0</v>
      </c>
      <c r="S19" s="60">
        <f>Formato!O23</f>
        <v>0</v>
      </c>
      <c r="T19" s="58">
        <f>Formato!P23</f>
        <v>0</v>
      </c>
      <c r="U19" s="58">
        <f>Formato!Q23</f>
        <v>0</v>
      </c>
      <c r="V19" s="58">
        <f>Formato!R23</f>
        <v>0</v>
      </c>
      <c r="W19" s="60">
        <f>Formato!S23</f>
        <v>0</v>
      </c>
      <c r="X19" s="60">
        <f>Formato!T23</f>
        <v>0</v>
      </c>
      <c r="Y19" s="60">
        <f>Formato!U23</f>
        <v>0</v>
      </c>
      <c r="Z19" s="60">
        <f>Formato!V23</f>
        <v>0</v>
      </c>
      <c r="AA19" s="60">
        <f>Formato!W23</f>
        <v>96074</v>
      </c>
      <c r="AB19" s="61">
        <f t="shared" si="0"/>
        <v>0</v>
      </c>
    </row>
    <row r="20" spans="1:28" ht="56.25" x14ac:dyDescent="0.2">
      <c r="A20" s="56">
        <f>Formato!A24</f>
        <v>19</v>
      </c>
      <c r="B20" s="56">
        <f>Formato!B24</f>
        <v>857163</v>
      </c>
      <c r="C20" s="56">
        <f>Formato!C24</f>
        <v>857163</v>
      </c>
      <c r="D20" s="56">
        <f>Formato!D24</f>
        <v>0</v>
      </c>
      <c r="E20" s="56">
        <f>Formato!E24</f>
        <v>0</v>
      </c>
      <c r="F20" s="56">
        <f>Formato!F24</f>
        <v>0</v>
      </c>
      <c r="G20" s="56">
        <f>Formato!G24</f>
        <v>0</v>
      </c>
      <c r="H20" s="57">
        <f>Formato!H24</f>
        <v>0</v>
      </c>
      <c r="I20" s="57">
        <f>Formato!I24</f>
        <v>0</v>
      </c>
      <c r="J20" s="56">
        <f>Formato!J24</f>
        <v>115600</v>
      </c>
      <c r="K20" s="56">
        <f>Formato!K24</f>
        <v>115600</v>
      </c>
      <c r="L20" s="56">
        <f>Formato!L24</f>
        <v>5780</v>
      </c>
      <c r="M20" s="56" t="str">
        <f>Formato!M24</f>
        <v>Reclamación no registra en sistema.</v>
      </c>
      <c r="N20" s="56" t="e">
        <f>Formato!#REF!</f>
        <v>#REF!</v>
      </c>
      <c r="O20" s="58" t="e">
        <f>VLOOKUP($N20,Hoja1!$C$2:$D$20,2,0)</f>
        <v>#REF!</v>
      </c>
      <c r="P20" s="58" t="e">
        <f>Formato!#REF!</f>
        <v>#REF!</v>
      </c>
      <c r="Q20" s="58" t="e">
        <f>Formato!#REF!</f>
        <v>#REF!</v>
      </c>
      <c r="R20" s="59">
        <f>Formato!N24</f>
        <v>0</v>
      </c>
      <c r="S20" s="60">
        <f>Formato!O24</f>
        <v>0</v>
      </c>
      <c r="T20" s="58">
        <f>Formato!P24</f>
        <v>0</v>
      </c>
      <c r="U20" s="58">
        <f>Formato!Q24</f>
        <v>0</v>
      </c>
      <c r="V20" s="58">
        <f>Formato!R24</f>
        <v>0</v>
      </c>
      <c r="W20" s="60">
        <f>Formato!S24</f>
        <v>0</v>
      </c>
      <c r="X20" s="60">
        <f>Formato!T24</f>
        <v>0</v>
      </c>
      <c r="Y20" s="60">
        <f>Formato!U24</f>
        <v>0</v>
      </c>
      <c r="Z20" s="60">
        <f>Formato!V24</f>
        <v>0</v>
      </c>
      <c r="AA20" s="60">
        <f>Formato!W24</f>
        <v>115600</v>
      </c>
      <c r="AB20" s="61">
        <f t="shared" si="0"/>
        <v>0</v>
      </c>
    </row>
    <row r="21" spans="1:28" ht="56.25" x14ac:dyDescent="0.2">
      <c r="A21" s="56">
        <f>Formato!A25</f>
        <v>20</v>
      </c>
      <c r="B21" s="56">
        <f>Formato!B25</f>
        <v>871538</v>
      </c>
      <c r="C21" s="56">
        <f>Formato!C25</f>
        <v>871538</v>
      </c>
      <c r="D21" s="56">
        <f>Formato!D25</f>
        <v>0</v>
      </c>
      <c r="E21" s="56">
        <f>Formato!E25</f>
        <v>0</v>
      </c>
      <c r="F21" s="56">
        <f>Formato!F25</f>
        <v>0</v>
      </c>
      <c r="G21" s="56">
        <f>Formato!G25</f>
        <v>0</v>
      </c>
      <c r="H21" s="57">
        <f>Formato!H25</f>
        <v>0</v>
      </c>
      <c r="I21" s="57">
        <f>Formato!I25</f>
        <v>0</v>
      </c>
      <c r="J21" s="56">
        <f>Formato!J25</f>
        <v>108100</v>
      </c>
      <c r="K21" s="56">
        <f>Formato!K25</f>
        <v>108100</v>
      </c>
      <c r="L21" s="56">
        <f>Formato!L25</f>
        <v>4930</v>
      </c>
      <c r="M21" s="56" t="str">
        <f>Formato!M25</f>
        <v>Reclamación no registra en sistema.</v>
      </c>
      <c r="N21" s="56" t="e">
        <f>Formato!#REF!</f>
        <v>#REF!</v>
      </c>
      <c r="O21" s="58" t="e">
        <f>VLOOKUP($N21,Hoja1!$C$2:$D$20,2,0)</f>
        <v>#REF!</v>
      </c>
      <c r="P21" s="58" t="e">
        <f>Formato!#REF!</f>
        <v>#REF!</v>
      </c>
      <c r="Q21" s="58" t="e">
        <f>Formato!#REF!</f>
        <v>#REF!</v>
      </c>
      <c r="R21" s="59">
        <f>Formato!N25</f>
        <v>0</v>
      </c>
      <c r="S21" s="60">
        <f>Formato!O25</f>
        <v>0</v>
      </c>
      <c r="T21" s="58">
        <f>Formato!P25</f>
        <v>0</v>
      </c>
      <c r="U21" s="58">
        <f>Formato!Q25</f>
        <v>0</v>
      </c>
      <c r="V21" s="58">
        <f>Formato!R25</f>
        <v>0</v>
      </c>
      <c r="W21" s="60">
        <f>Formato!S25</f>
        <v>0</v>
      </c>
      <c r="X21" s="60">
        <f>Formato!T25</f>
        <v>0</v>
      </c>
      <c r="Y21" s="60">
        <f>Formato!U25</f>
        <v>0</v>
      </c>
      <c r="Z21" s="60">
        <f>Formato!V25</f>
        <v>0</v>
      </c>
      <c r="AA21" s="60">
        <f>Formato!W25</f>
        <v>108100</v>
      </c>
      <c r="AB21" s="61">
        <f t="shared" si="0"/>
        <v>0</v>
      </c>
    </row>
    <row r="22" spans="1:28" ht="56.25" x14ac:dyDescent="0.2">
      <c r="A22" s="56">
        <f>Formato!A26</f>
        <v>21</v>
      </c>
      <c r="B22" s="56">
        <f>Formato!B26</f>
        <v>876552</v>
      </c>
      <c r="C22" s="56">
        <f>Formato!C26</f>
        <v>876552</v>
      </c>
      <c r="D22" s="56">
        <f>Formato!D26</f>
        <v>0</v>
      </c>
      <c r="E22" s="56">
        <f>Formato!E26</f>
        <v>0</v>
      </c>
      <c r="F22" s="56">
        <f>Formato!F26</f>
        <v>0</v>
      </c>
      <c r="G22" s="56">
        <f>Formato!G26</f>
        <v>0</v>
      </c>
      <c r="H22" s="57">
        <f>Formato!H26</f>
        <v>0</v>
      </c>
      <c r="I22" s="57">
        <f>Formato!I26</f>
        <v>0</v>
      </c>
      <c r="J22" s="56">
        <f>Formato!J26</f>
        <v>101100</v>
      </c>
      <c r="K22" s="56">
        <f>Formato!K26</f>
        <v>101100</v>
      </c>
      <c r="L22" s="56">
        <f>Formato!L26</f>
        <v>16135</v>
      </c>
      <c r="M22" s="56" t="str">
        <f>Formato!M26</f>
        <v>Reclamación no registra en sistema.</v>
      </c>
      <c r="N22" s="56" t="e">
        <f>Formato!#REF!</f>
        <v>#REF!</v>
      </c>
      <c r="O22" s="58" t="e">
        <f>VLOOKUP($N22,Hoja1!$C$2:$D$20,2,0)</f>
        <v>#REF!</v>
      </c>
      <c r="P22" s="58" t="e">
        <f>Formato!#REF!</f>
        <v>#REF!</v>
      </c>
      <c r="Q22" s="58" t="e">
        <f>Formato!#REF!</f>
        <v>#REF!</v>
      </c>
      <c r="R22" s="59">
        <f>Formato!N26</f>
        <v>0</v>
      </c>
      <c r="S22" s="60">
        <f>Formato!O26</f>
        <v>0</v>
      </c>
      <c r="T22" s="58">
        <f>Formato!P26</f>
        <v>0</v>
      </c>
      <c r="U22" s="58">
        <f>Formato!Q26</f>
        <v>0</v>
      </c>
      <c r="V22" s="58">
        <f>Formato!R26</f>
        <v>0</v>
      </c>
      <c r="W22" s="60">
        <f>Formato!S26</f>
        <v>0</v>
      </c>
      <c r="X22" s="60">
        <f>Formato!T26</f>
        <v>0</v>
      </c>
      <c r="Y22" s="60">
        <f>Formato!U26</f>
        <v>0</v>
      </c>
      <c r="Z22" s="60">
        <f>Formato!V26</f>
        <v>0</v>
      </c>
      <c r="AA22" s="60">
        <f>Formato!W26</f>
        <v>101100</v>
      </c>
      <c r="AB22" s="61">
        <f t="shared" si="0"/>
        <v>0</v>
      </c>
    </row>
    <row r="23" spans="1:28" ht="56.25" x14ac:dyDescent="0.2">
      <c r="A23" s="56">
        <f>Formato!A27</f>
        <v>22</v>
      </c>
      <c r="B23" s="56">
        <f>Formato!B27</f>
        <v>884816</v>
      </c>
      <c r="C23" s="56">
        <f>Formato!C27</f>
        <v>884816</v>
      </c>
      <c r="D23" s="56">
        <f>Formato!D27</f>
        <v>0</v>
      </c>
      <c r="E23" s="56">
        <f>Formato!E27</f>
        <v>0</v>
      </c>
      <c r="F23" s="56">
        <f>Formato!F27</f>
        <v>0</v>
      </c>
      <c r="G23" s="56">
        <f>Formato!G27</f>
        <v>0</v>
      </c>
      <c r="H23" s="57">
        <f>Formato!H27</f>
        <v>0</v>
      </c>
      <c r="I23" s="57">
        <f>Formato!I27</f>
        <v>0</v>
      </c>
      <c r="J23" s="56">
        <f>Formato!J27</f>
        <v>55236</v>
      </c>
      <c r="K23" s="56">
        <f>Formato!K27</f>
        <v>55236</v>
      </c>
      <c r="L23" s="56">
        <f>Formato!L27</f>
        <v>2720</v>
      </c>
      <c r="M23" s="56" t="str">
        <f>Formato!M27</f>
        <v>Reclamación no registra en sistema.</v>
      </c>
      <c r="N23" s="56" t="e">
        <f>Formato!#REF!</f>
        <v>#REF!</v>
      </c>
      <c r="O23" s="58" t="e">
        <f>VLOOKUP($N23,Hoja1!$C$2:$D$20,2,0)</f>
        <v>#REF!</v>
      </c>
      <c r="P23" s="58" t="e">
        <f>Formato!#REF!</f>
        <v>#REF!</v>
      </c>
      <c r="Q23" s="58" t="e">
        <f>Formato!#REF!</f>
        <v>#REF!</v>
      </c>
      <c r="R23" s="59">
        <f>Formato!N27</f>
        <v>0</v>
      </c>
      <c r="S23" s="60">
        <f>Formato!O27</f>
        <v>0</v>
      </c>
      <c r="T23" s="58">
        <f>Formato!P27</f>
        <v>0</v>
      </c>
      <c r="U23" s="58">
        <f>Formato!Q27</f>
        <v>0</v>
      </c>
      <c r="V23" s="58">
        <f>Formato!R27</f>
        <v>0</v>
      </c>
      <c r="W23" s="60">
        <f>Formato!S27</f>
        <v>0</v>
      </c>
      <c r="X23" s="60">
        <f>Formato!T27</f>
        <v>0</v>
      </c>
      <c r="Y23" s="60">
        <f>Formato!U27</f>
        <v>0</v>
      </c>
      <c r="Z23" s="60">
        <f>Formato!V27</f>
        <v>0</v>
      </c>
      <c r="AA23" s="60">
        <f>Formato!W27</f>
        <v>55236</v>
      </c>
      <c r="AB23" s="61">
        <f t="shared" si="0"/>
        <v>0</v>
      </c>
    </row>
    <row r="24" spans="1:28" ht="56.25" x14ac:dyDescent="0.2">
      <c r="A24" s="56">
        <f>Formato!A28</f>
        <v>23</v>
      </c>
      <c r="B24" s="56">
        <f>Formato!B28</f>
        <v>884752</v>
      </c>
      <c r="C24" s="56">
        <f>Formato!C28</f>
        <v>884752</v>
      </c>
      <c r="D24" s="56">
        <f>Formato!D28</f>
        <v>0</v>
      </c>
      <c r="E24" s="56">
        <f>Formato!E28</f>
        <v>0</v>
      </c>
      <c r="F24" s="56">
        <f>Formato!F28</f>
        <v>0</v>
      </c>
      <c r="G24" s="56">
        <f>Formato!G28</f>
        <v>0</v>
      </c>
      <c r="H24" s="57">
        <f>Formato!H28</f>
        <v>0</v>
      </c>
      <c r="I24" s="57">
        <f>Formato!I28</f>
        <v>0</v>
      </c>
      <c r="J24" s="56">
        <f>Formato!J28</f>
        <v>101100</v>
      </c>
      <c r="K24" s="56">
        <f>Formato!K28</f>
        <v>101100</v>
      </c>
      <c r="L24" s="56">
        <f>Formato!L28</f>
        <v>5055</v>
      </c>
      <c r="M24" s="56" t="str">
        <f>Formato!M28</f>
        <v>Reclamación no registra en sistema.</v>
      </c>
      <c r="N24" s="56" t="e">
        <f>Formato!#REF!</f>
        <v>#REF!</v>
      </c>
      <c r="O24" s="58" t="e">
        <f>VLOOKUP($N24,Hoja1!$C$2:$D$20,2,0)</f>
        <v>#REF!</v>
      </c>
      <c r="P24" s="58" t="e">
        <f>Formato!#REF!</f>
        <v>#REF!</v>
      </c>
      <c r="Q24" s="58" t="e">
        <f>Formato!#REF!</f>
        <v>#REF!</v>
      </c>
      <c r="R24" s="59">
        <f>Formato!N28</f>
        <v>0</v>
      </c>
      <c r="S24" s="60">
        <f>Formato!O28</f>
        <v>0</v>
      </c>
      <c r="T24" s="58">
        <f>Formato!P28</f>
        <v>0</v>
      </c>
      <c r="U24" s="58">
        <f>Formato!Q28</f>
        <v>0</v>
      </c>
      <c r="V24" s="58">
        <f>Formato!R28</f>
        <v>0</v>
      </c>
      <c r="W24" s="60">
        <f>Formato!S28</f>
        <v>0</v>
      </c>
      <c r="X24" s="60">
        <f>Formato!T28</f>
        <v>0</v>
      </c>
      <c r="Y24" s="60">
        <f>Formato!U28</f>
        <v>0</v>
      </c>
      <c r="Z24" s="60">
        <f>Formato!V28</f>
        <v>0</v>
      </c>
      <c r="AA24" s="60">
        <f>Formato!W28</f>
        <v>101100</v>
      </c>
      <c r="AB24" s="61">
        <f t="shared" si="0"/>
        <v>0</v>
      </c>
    </row>
    <row r="25" spans="1:28" ht="56.25" x14ac:dyDescent="0.2">
      <c r="A25" s="56">
        <f>Formato!A29</f>
        <v>24</v>
      </c>
      <c r="B25" s="56">
        <f>Formato!B29</f>
        <v>887009</v>
      </c>
      <c r="C25" s="56">
        <f>Formato!C29</f>
        <v>887009</v>
      </c>
      <c r="D25" s="56">
        <f>Formato!D29</f>
        <v>0</v>
      </c>
      <c r="E25" s="56">
        <f>Formato!E29</f>
        <v>0</v>
      </c>
      <c r="F25" s="56">
        <f>Formato!F29</f>
        <v>0</v>
      </c>
      <c r="G25" s="56">
        <f>Formato!G29</f>
        <v>0</v>
      </c>
      <c r="H25" s="57">
        <f>Formato!H29</f>
        <v>0</v>
      </c>
      <c r="I25" s="57">
        <f>Formato!I29</f>
        <v>0</v>
      </c>
      <c r="J25" s="56">
        <f>Formato!J29</f>
        <v>54400</v>
      </c>
      <c r="K25" s="56">
        <f>Formato!K29</f>
        <v>54400</v>
      </c>
      <c r="L25" s="56">
        <f>Formato!L29</f>
        <v>2720</v>
      </c>
      <c r="M25" s="56" t="str">
        <f>Formato!M29</f>
        <v>Reclamación no registra en sistema.</v>
      </c>
      <c r="N25" s="56" t="e">
        <f>Formato!#REF!</f>
        <v>#REF!</v>
      </c>
      <c r="O25" s="58" t="e">
        <f>VLOOKUP($N25,Hoja1!$C$2:$D$20,2,0)</f>
        <v>#REF!</v>
      </c>
      <c r="P25" s="58" t="e">
        <f>Formato!#REF!</f>
        <v>#REF!</v>
      </c>
      <c r="Q25" s="58" t="e">
        <f>Formato!#REF!</f>
        <v>#REF!</v>
      </c>
      <c r="R25" s="59">
        <f>Formato!N29</f>
        <v>0</v>
      </c>
      <c r="S25" s="60">
        <f>Formato!O29</f>
        <v>0</v>
      </c>
      <c r="T25" s="58">
        <f>Formato!P29</f>
        <v>0</v>
      </c>
      <c r="U25" s="58">
        <f>Formato!Q29</f>
        <v>0</v>
      </c>
      <c r="V25" s="58">
        <f>Formato!R29</f>
        <v>0</v>
      </c>
      <c r="W25" s="60">
        <f>Formato!S29</f>
        <v>0</v>
      </c>
      <c r="X25" s="60">
        <f>Formato!T29</f>
        <v>0</v>
      </c>
      <c r="Y25" s="60">
        <f>Formato!U29</f>
        <v>0</v>
      </c>
      <c r="Z25" s="60">
        <f>Formato!V29</f>
        <v>0</v>
      </c>
      <c r="AA25" s="60">
        <f>Formato!W29</f>
        <v>54400</v>
      </c>
      <c r="AB25" s="61">
        <f t="shared" si="0"/>
        <v>0</v>
      </c>
    </row>
    <row r="26" spans="1:28" ht="56.25" x14ac:dyDescent="0.2">
      <c r="A26" s="56">
        <f>Formato!A30</f>
        <v>25</v>
      </c>
      <c r="B26" s="56">
        <f>Formato!B30</f>
        <v>888604</v>
      </c>
      <c r="C26" s="56">
        <f>Formato!C30</f>
        <v>888604</v>
      </c>
      <c r="D26" s="56">
        <f>Formato!D30</f>
        <v>0</v>
      </c>
      <c r="E26" s="56">
        <f>Formato!E30</f>
        <v>0</v>
      </c>
      <c r="F26" s="56">
        <f>Formato!F30</f>
        <v>0</v>
      </c>
      <c r="G26" s="56">
        <f>Formato!G30</f>
        <v>0</v>
      </c>
      <c r="H26" s="57">
        <f>Formato!H30</f>
        <v>0</v>
      </c>
      <c r="I26" s="57">
        <f>Formato!I30</f>
        <v>0</v>
      </c>
      <c r="J26" s="56">
        <f>Formato!J30</f>
        <v>55236</v>
      </c>
      <c r="K26" s="56">
        <f>Formato!K30</f>
        <v>55236</v>
      </c>
      <c r="L26" s="56">
        <f>Formato!L30</f>
        <v>2720</v>
      </c>
      <c r="M26" s="56" t="str">
        <f>Formato!M30</f>
        <v>Reclamación no registra en sistema.</v>
      </c>
      <c r="N26" s="56" t="e">
        <f>Formato!#REF!</f>
        <v>#REF!</v>
      </c>
      <c r="O26" s="58" t="e">
        <f>VLOOKUP($N26,Hoja1!$C$2:$D$20,2,0)</f>
        <v>#REF!</v>
      </c>
      <c r="P26" s="58" t="e">
        <f>Formato!#REF!</f>
        <v>#REF!</v>
      </c>
      <c r="Q26" s="58" t="e">
        <f>Formato!#REF!</f>
        <v>#REF!</v>
      </c>
      <c r="R26" s="59">
        <f>Formato!N30</f>
        <v>0</v>
      </c>
      <c r="S26" s="60">
        <f>Formato!O30</f>
        <v>0</v>
      </c>
      <c r="T26" s="58">
        <f>Formato!P30</f>
        <v>0</v>
      </c>
      <c r="U26" s="58">
        <f>Formato!Q30</f>
        <v>0</v>
      </c>
      <c r="V26" s="58">
        <f>Formato!R30</f>
        <v>0</v>
      </c>
      <c r="W26" s="60">
        <f>Formato!S30</f>
        <v>0</v>
      </c>
      <c r="X26" s="60">
        <f>Formato!T30</f>
        <v>0</v>
      </c>
      <c r="Y26" s="60">
        <f>Formato!U30</f>
        <v>0</v>
      </c>
      <c r="Z26" s="60">
        <f>Formato!V30</f>
        <v>0</v>
      </c>
      <c r="AA26" s="60">
        <f>Formato!W30</f>
        <v>55236</v>
      </c>
      <c r="AB26" s="61">
        <f t="shared" si="0"/>
        <v>0</v>
      </c>
    </row>
    <row r="27" spans="1:28" ht="56.25" x14ac:dyDescent="0.2">
      <c r="A27" s="56">
        <f>Formato!A31</f>
        <v>26</v>
      </c>
      <c r="B27" s="56">
        <f>Formato!B31</f>
        <v>890729</v>
      </c>
      <c r="C27" s="56">
        <f>Formato!C31</f>
        <v>890729</v>
      </c>
      <c r="D27" s="56">
        <f>Formato!D31</f>
        <v>0</v>
      </c>
      <c r="E27" s="56">
        <f>Formato!E31</f>
        <v>0</v>
      </c>
      <c r="F27" s="56">
        <f>Formato!F31</f>
        <v>0</v>
      </c>
      <c r="G27" s="56">
        <f>Formato!G31</f>
        <v>0</v>
      </c>
      <c r="H27" s="57">
        <f>Formato!H31</f>
        <v>0</v>
      </c>
      <c r="I27" s="57">
        <f>Formato!I31</f>
        <v>0</v>
      </c>
      <c r="J27" s="56">
        <f>Formato!J31</f>
        <v>55236</v>
      </c>
      <c r="K27" s="56">
        <f>Formato!K31</f>
        <v>55236</v>
      </c>
      <c r="L27" s="56">
        <f>Formato!L31</f>
        <v>2720</v>
      </c>
      <c r="M27" s="56" t="str">
        <f>Formato!M31</f>
        <v>Reclamación no registra en sistema.</v>
      </c>
      <c r="N27" s="56" t="e">
        <f>Formato!#REF!</f>
        <v>#REF!</v>
      </c>
      <c r="O27" s="58" t="e">
        <f>VLOOKUP($N27,Hoja1!$C$2:$D$20,2,0)</f>
        <v>#REF!</v>
      </c>
      <c r="P27" s="58" t="e">
        <f>Formato!#REF!</f>
        <v>#REF!</v>
      </c>
      <c r="Q27" s="58" t="e">
        <f>Formato!#REF!</f>
        <v>#REF!</v>
      </c>
      <c r="R27" s="59">
        <f>Formato!N31</f>
        <v>0</v>
      </c>
      <c r="S27" s="60">
        <f>Formato!O31</f>
        <v>0</v>
      </c>
      <c r="T27" s="58">
        <f>Formato!P31</f>
        <v>0</v>
      </c>
      <c r="U27" s="58">
        <f>Formato!Q31</f>
        <v>0</v>
      </c>
      <c r="V27" s="58">
        <f>Formato!R31</f>
        <v>0</v>
      </c>
      <c r="W27" s="60">
        <f>Formato!S31</f>
        <v>0</v>
      </c>
      <c r="X27" s="60">
        <f>Formato!T31</f>
        <v>0</v>
      </c>
      <c r="Y27" s="60">
        <f>Formato!U31</f>
        <v>0</v>
      </c>
      <c r="Z27" s="60">
        <f>Formato!V31</f>
        <v>0</v>
      </c>
      <c r="AA27" s="60">
        <f>Formato!W31</f>
        <v>55236</v>
      </c>
      <c r="AB27" s="61">
        <f t="shared" si="0"/>
        <v>0</v>
      </c>
    </row>
    <row r="28" spans="1:28" ht="56.25" x14ac:dyDescent="0.2">
      <c r="A28" s="56">
        <f>Formato!A32</f>
        <v>27</v>
      </c>
      <c r="B28" s="56">
        <f>Formato!B32</f>
        <v>891870</v>
      </c>
      <c r="C28" s="56">
        <f>Formato!C32</f>
        <v>891870</v>
      </c>
      <c r="D28" s="56">
        <f>Formato!D32</f>
        <v>0</v>
      </c>
      <c r="E28" s="56">
        <f>Formato!E32</f>
        <v>0</v>
      </c>
      <c r="F28" s="56">
        <f>Formato!F32</f>
        <v>0</v>
      </c>
      <c r="G28" s="56">
        <f>Formato!G32</f>
        <v>0</v>
      </c>
      <c r="H28" s="57">
        <f>Formato!H32</f>
        <v>0</v>
      </c>
      <c r="I28" s="57">
        <f>Formato!I32</f>
        <v>0</v>
      </c>
      <c r="J28" s="56">
        <f>Formato!J32</f>
        <v>114600</v>
      </c>
      <c r="K28" s="56">
        <f>Formato!K32</f>
        <v>114600</v>
      </c>
      <c r="L28" s="56">
        <f>Formato!L32</f>
        <v>5160</v>
      </c>
      <c r="M28" s="56" t="str">
        <f>Formato!M32</f>
        <v>Reclamación no registra en sistema.</v>
      </c>
      <c r="N28" s="56" t="e">
        <f>Formato!#REF!</f>
        <v>#REF!</v>
      </c>
      <c r="O28" s="58" t="e">
        <f>VLOOKUP($N28,Hoja1!$C$2:$D$20,2,0)</f>
        <v>#REF!</v>
      </c>
      <c r="P28" s="58" t="e">
        <f>Formato!#REF!</f>
        <v>#REF!</v>
      </c>
      <c r="Q28" s="58" t="e">
        <f>Formato!#REF!</f>
        <v>#REF!</v>
      </c>
      <c r="R28" s="59">
        <f>Formato!N32</f>
        <v>0</v>
      </c>
      <c r="S28" s="60">
        <f>Formato!O32</f>
        <v>0</v>
      </c>
      <c r="T28" s="58">
        <f>Formato!P32</f>
        <v>0</v>
      </c>
      <c r="U28" s="58">
        <f>Formato!Q32</f>
        <v>0</v>
      </c>
      <c r="V28" s="58">
        <f>Formato!R32</f>
        <v>0</v>
      </c>
      <c r="W28" s="60">
        <f>Formato!S32</f>
        <v>0</v>
      </c>
      <c r="X28" s="60">
        <f>Formato!T32</f>
        <v>0</v>
      </c>
      <c r="Y28" s="60">
        <f>Formato!U32</f>
        <v>0</v>
      </c>
      <c r="Z28" s="60">
        <f>Formato!V32</f>
        <v>0</v>
      </c>
      <c r="AA28" s="60">
        <f>Formato!W32</f>
        <v>114600</v>
      </c>
      <c r="AB28" s="61">
        <f t="shared" si="0"/>
        <v>0</v>
      </c>
    </row>
    <row r="29" spans="1:28" ht="56.25" x14ac:dyDescent="0.2">
      <c r="A29" s="56">
        <f>Formato!A33</f>
        <v>28</v>
      </c>
      <c r="B29" s="56">
        <f>Formato!B33</f>
        <v>892426</v>
      </c>
      <c r="C29" s="56">
        <f>Formato!C33</f>
        <v>892426</v>
      </c>
      <c r="D29" s="56">
        <f>Formato!D33</f>
        <v>0</v>
      </c>
      <c r="E29" s="56">
        <f>Formato!E33</f>
        <v>0</v>
      </c>
      <c r="F29" s="56">
        <f>Formato!F33</f>
        <v>0</v>
      </c>
      <c r="G29" s="56">
        <f>Formato!G33</f>
        <v>0</v>
      </c>
      <c r="H29" s="57">
        <f>Formato!H33</f>
        <v>0</v>
      </c>
      <c r="I29" s="57">
        <f>Formato!I33</f>
        <v>0</v>
      </c>
      <c r="J29" s="56">
        <f>Formato!J33</f>
        <v>54929</v>
      </c>
      <c r="K29" s="56">
        <f>Formato!K33</f>
        <v>54929</v>
      </c>
      <c r="L29" s="56">
        <f>Formato!L33</f>
        <v>2720</v>
      </c>
      <c r="M29" s="56" t="str">
        <f>Formato!M33</f>
        <v>Reclamación no registra en sistema.</v>
      </c>
      <c r="N29" s="56" t="e">
        <f>Formato!#REF!</f>
        <v>#REF!</v>
      </c>
      <c r="O29" s="58" t="e">
        <f>VLOOKUP($N29,Hoja1!$C$2:$D$20,2,0)</f>
        <v>#REF!</v>
      </c>
      <c r="P29" s="58" t="e">
        <f>Formato!#REF!</f>
        <v>#REF!</v>
      </c>
      <c r="Q29" s="58" t="e">
        <f>Formato!#REF!</f>
        <v>#REF!</v>
      </c>
      <c r="R29" s="59">
        <f>Formato!N33</f>
        <v>0</v>
      </c>
      <c r="S29" s="60">
        <f>Formato!O33</f>
        <v>0</v>
      </c>
      <c r="T29" s="58">
        <f>Formato!P33</f>
        <v>0</v>
      </c>
      <c r="U29" s="58">
        <f>Formato!Q33</f>
        <v>0</v>
      </c>
      <c r="V29" s="58">
        <f>Formato!R33</f>
        <v>0</v>
      </c>
      <c r="W29" s="60">
        <f>Formato!S33</f>
        <v>0</v>
      </c>
      <c r="X29" s="60">
        <f>Formato!T33</f>
        <v>0</v>
      </c>
      <c r="Y29" s="60">
        <f>Formato!U33</f>
        <v>0</v>
      </c>
      <c r="Z29" s="60">
        <f>Formato!V33</f>
        <v>0</v>
      </c>
      <c r="AA29" s="60">
        <f>Formato!W33</f>
        <v>54929</v>
      </c>
      <c r="AB29" s="61">
        <f t="shared" si="0"/>
        <v>0</v>
      </c>
    </row>
    <row r="30" spans="1:28" ht="56.25" x14ac:dyDescent="0.2">
      <c r="A30" s="56">
        <f>Formato!A34</f>
        <v>29</v>
      </c>
      <c r="B30" s="56">
        <f>Formato!B34</f>
        <v>910265</v>
      </c>
      <c r="C30" s="56">
        <f>Formato!C34</f>
        <v>910265</v>
      </c>
      <c r="D30" s="56">
        <f>Formato!D34</f>
        <v>0</v>
      </c>
      <c r="E30" s="56">
        <f>Formato!E34</f>
        <v>0</v>
      </c>
      <c r="F30" s="56">
        <f>Formato!F34</f>
        <v>0</v>
      </c>
      <c r="G30" s="56">
        <f>Formato!G34</f>
        <v>0</v>
      </c>
      <c r="H30" s="57">
        <f>Formato!H34</f>
        <v>0</v>
      </c>
      <c r="I30" s="57">
        <f>Formato!I34</f>
        <v>0</v>
      </c>
      <c r="J30" s="56">
        <f>Formato!J34</f>
        <v>116631</v>
      </c>
      <c r="K30" s="56">
        <f>Formato!K34</f>
        <v>116631</v>
      </c>
      <c r="L30" s="56">
        <f>Formato!L34</f>
        <v>5160</v>
      </c>
      <c r="M30" s="56" t="str">
        <f>Formato!M34</f>
        <v>Reclamación no registra en sistema.</v>
      </c>
      <c r="N30" s="56" t="e">
        <f>Formato!#REF!</f>
        <v>#REF!</v>
      </c>
      <c r="O30" s="58" t="e">
        <f>VLOOKUP($N30,Hoja1!$C$2:$D$20,2,0)</f>
        <v>#REF!</v>
      </c>
      <c r="P30" s="58" t="e">
        <f>Formato!#REF!</f>
        <v>#REF!</v>
      </c>
      <c r="Q30" s="58" t="e">
        <f>Formato!#REF!</f>
        <v>#REF!</v>
      </c>
      <c r="R30" s="59">
        <f>Formato!N34</f>
        <v>0</v>
      </c>
      <c r="S30" s="60">
        <f>Formato!O34</f>
        <v>0</v>
      </c>
      <c r="T30" s="58">
        <f>Formato!P34</f>
        <v>0</v>
      </c>
      <c r="U30" s="58">
        <f>Formato!Q34</f>
        <v>0</v>
      </c>
      <c r="V30" s="58">
        <f>Formato!R34</f>
        <v>0</v>
      </c>
      <c r="W30" s="60">
        <f>Formato!S34</f>
        <v>0</v>
      </c>
      <c r="X30" s="60">
        <f>Formato!T34</f>
        <v>0</v>
      </c>
      <c r="Y30" s="60">
        <f>Formato!U34</f>
        <v>0</v>
      </c>
      <c r="Z30" s="60">
        <f>Formato!V34</f>
        <v>0</v>
      </c>
      <c r="AA30" s="60">
        <f>Formato!W34</f>
        <v>116631</v>
      </c>
      <c r="AB30" s="61">
        <f t="shared" si="0"/>
        <v>0</v>
      </c>
    </row>
    <row r="31" spans="1:28" ht="56.25" x14ac:dyDescent="0.2">
      <c r="A31" s="56">
        <f>Formato!A35</f>
        <v>30</v>
      </c>
      <c r="B31" s="56">
        <f>Formato!B35</f>
        <v>914764</v>
      </c>
      <c r="C31" s="56">
        <f>Formato!C35</f>
        <v>914764</v>
      </c>
      <c r="D31" s="56">
        <f>Formato!D35</f>
        <v>0</v>
      </c>
      <c r="E31" s="56">
        <f>Formato!E35</f>
        <v>0</v>
      </c>
      <c r="F31" s="56">
        <f>Formato!F35</f>
        <v>0</v>
      </c>
      <c r="G31" s="56">
        <f>Formato!G35</f>
        <v>0</v>
      </c>
      <c r="H31" s="57">
        <f>Formato!H35</f>
        <v>0</v>
      </c>
      <c r="I31" s="57">
        <f>Formato!I35</f>
        <v>0</v>
      </c>
      <c r="J31" s="56">
        <f>Formato!J35</f>
        <v>114900</v>
      </c>
      <c r="K31" s="56">
        <f>Formato!K35</f>
        <v>114900</v>
      </c>
      <c r="L31" s="56">
        <f>Formato!L35</f>
        <v>5745</v>
      </c>
      <c r="M31" s="56" t="str">
        <f>Formato!M35</f>
        <v>Reclamación no registra en sistema.</v>
      </c>
      <c r="N31" s="56" t="e">
        <f>Formato!#REF!</f>
        <v>#REF!</v>
      </c>
      <c r="O31" s="58" t="e">
        <f>VLOOKUP($N31,Hoja1!$C$2:$D$20,2,0)</f>
        <v>#REF!</v>
      </c>
      <c r="P31" s="58" t="e">
        <f>Formato!#REF!</f>
        <v>#REF!</v>
      </c>
      <c r="Q31" s="58" t="e">
        <f>Formato!#REF!</f>
        <v>#REF!</v>
      </c>
      <c r="R31" s="59">
        <f>Formato!N35</f>
        <v>0</v>
      </c>
      <c r="S31" s="60">
        <f>Formato!O35</f>
        <v>0</v>
      </c>
      <c r="T31" s="58">
        <f>Formato!P35</f>
        <v>0</v>
      </c>
      <c r="U31" s="58">
        <f>Formato!Q35</f>
        <v>0</v>
      </c>
      <c r="V31" s="58">
        <f>Formato!R35</f>
        <v>0</v>
      </c>
      <c r="W31" s="60">
        <f>Formato!S35</f>
        <v>0</v>
      </c>
      <c r="X31" s="60">
        <f>Formato!T35</f>
        <v>0</v>
      </c>
      <c r="Y31" s="60">
        <f>Formato!U35</f>
        <v>0</v>
      </c>
      <c r="Z31" s="60">
        <f>Formato!V35</f>
        <v>0</v>
      </c>
      <c r="AA31" s="60">
        <f>Formato!W35</f>
        <v>114900</v>
      </c>
      <c r="AB31" s="61">
        <f t="shared" si="0"/>
        <v>0</v>
      </c>
    </row>
    <row r="32" spans="1:28" ht="56.25" x14ac:dyDescent="0.2">
      <c r="A32" s="56">
        <f>Formato!A36</f>
        <v>31</v>
      </c>
      <c r="B32" s="56">
        <f>Formato!B36</f>
        <v>917321</v>
      </c>
      <c r="C32" s="56">
        <f>Formato!C36</f>
        <v>917321</v>
      </c>
      <c r="D32" s="56">
        <f>Formato!D36</f>
        <v>0</v>
      </c>
      <c r="E32" s="56">
        <f>Formato!E36</f>
        <v>0</v>
      </c>
      <c r="F32" s="56">
        <f>Formato!F36</f>
        <v>0</v>
      </c>
      <c r="G32" s="56">
        <f>Formato!G36</f>
        <v>0</v>
      </c>
      <c r="H32" s="57">
        <f>Formato!H36</f>
        <v>0</v>
      </c>
      <c r="I32" s="57">
        <f>Formato!I36</f>
        <v>0</v>
      </c>
      <c r="J32" s="56">
        <f>Formato!J36</f>
        <v>114600</v>
      </c>
      <c r="K32" s="56">
        <f>Formato!K36</f>
        <v>114600</v>
      </c>
      <c r="L32" s="56">
        <f>Formato!L36</f>
        <v>5160</v>
      </c>
      <c r="M32" s="56" t="str">
        <f>Formato!M36</f>
        <v>Reclamación no registra en sistema.</v>
      </c>
      <c r="N32" s="56" t="e">
        <f>Formato!#REF!</f>
        <v>#REF!</v>
      </c>
      <c r="O32" s="58" t="e">
        <f>VLOOKUP($N32,Hoja1!$C$2:$D$20,2,0)</f>
        <v>#REF!</v>
      </c>
      <c r="P32" s="58" t="e">
        <f>Formato!#REF!</f>
        <v>#REF!</v>
      </c>
      <c r="Q32" s="58" t="e">
        <f>Formato!#REF!</f>
        <v>#REF!</v>
      </c>
      <c r="R32" s="59">
        <f>Formato!N36</f>
        <v>0</v>
      </c>
      <c r="S32" s="60">
        <f>Formato!O36</f>
        <v>0</v>
      </c>
      <c r="T32" s="58">
        <f>Formato!P36</f>
        <v>0</v>
      </c>
      <c r="U32" s="58">
        <f>Formato!Q36</f>
        <v>0</v>
      </c>
      <c r="V32" s="58">
        <f>Formato!R36</f>
        <v>0</v>
      </c>
      <c r="W32" s="60">
        <f>Formato!S36</f>
        <v>0</v>
      </c>
      <c r="X32" s="60">
        <f>Formato!T36</f>
        <v>0</v>
      </c>
      <c r="Y32" s="60">
        <f>Formato!U36</f>
        <v>0</v>
      </c>
      <c r="Z32" s="60">
        <f>Formato!V36</f>
        <v>0</v>
      </c>
      <c r="AA32" s="60">
        <f>Formato!W36</f>
        <v>114600</v>
      </c>
      <c r="AB32" s="61">
        <f t="shared" si="0"/>
        <v>0</v>
      </c>
    </row>
    <row r="33" spans="1:28" ht="56.25" x14ac:dyDescent="0.2">
      <c r="A33" s="56">
        <f>Formato!A37</f>
        <v>32</v>
      </c>
      <c r="B33" s="56">
        <f>Formato!B37</f>
        <v>954990</v>
      </c>
      <c r="C33" s="56">
        <f>Formato!C37</f>
        <v>954990</v>
      </c>
      <c r="D33" s="56">
        <f>Formato!D37</f>
        <v>0</v>
      </c>
      <c r="E33" s="56">
        <f>Formato!E37</f>
        <v>0</v>
      </c>
      <c r="F33" s="56">
        <f>Formato!F37</f>
        <v>0</v>
      </c>
      <c r="G33" s="56">
        <f>Formato!G37</f>
        <v>0</v>
      </c>
      <c r="H33" s="57">
        <f>Formato!H37</f>
        <v>0</v>
      </c>
      <c r="I33" s="57">
        <f>Formato!I37</f>
        <v>0</v>
      </c>
      <c r="J33" s="56">
        <f>Formato!J37</f>
        <v>125938</v>
      </c>
      <c r="K33" s="56">
        <f>Formato!K37</f>
        <v>125938</v>
      </c>
      <c r="L33" s="56">
        <f>Formato!L37</f>
        <v>6185</v>
      </c>
      <c r="M33" s="56" t="str">
        <f>Formato!M37</f>
        <v>Reclamación no registra en sistema.</v>
      </c>
      <c r="N33" s="56" t="e">
        <f>Formato!#REF!</f>
        <v>#REF!</v>
      </c>
      <c r="O33" s="58" t="e">
        <f>VLOOKUP($N33,Hoja1!$C$2:$D$20,2,0)</f>
        <v>#REF!</v>
      </c>
      <c r="P33" s="58" t="e">
        <f>Formato!#REF!</f>
        <v>#REF!</v>
      </c>
      <c r="Q33" s="58" t="e">
        <f>Formato!#REF!</f>
        <v>#REF!</v>
      </c>
      <c r="R33" s="59">
        <f>Formato!N37</f>
        <v>0</v>
      </c>
      <c r="S33" s="60">
        <f>Formato!O37</f>
        <v>0</v>
      </c>
      <c r="T33" s="58">
        <f>Formato!P37</f>
        <v>0</v>
      </c>
      <c r="U33" s="58">
        <f>Formato!Q37</f>
        <v>0</v>
      </c>
      <c r="V33" s="58">
        <f>Formato!R37</f>
        <v>0</v>
      </c>
      <c r="W33" s="60">
        <f>Formato!S37</f>
        <v>0</v>
      </c>
      <c r="X33" s="60">
        <f>Formato!T37</f>
        <v>0</v>
      </c>
      <c r="Y33" s="60">
        <f>Formato!U37</f>
        <v>0</v>
      </c>
      <c r="Z33" s="60">
        <f>Formato!V37</f>
        <v>0</v>
      </c>
      <c r="AA33" s="60">
        <f>Formato!W37</f>
        <v>125938</v>
      </c>
      <c r="AB33" s="61">
        <f t="shared" si="0"/>
        <v>0</v>
      </c>
    </row>
    <row r="34" spans="1:28" ht="56.25" x14ac:dyDescent="0.2">
      <c r="A34" s="56">
        <f>Formato!A38</f>
        <v>33</v>
      </c>
      <c r="B34" s="56">
        <f>Formato!B38</f>
        <v>272217</v>
      </c>
      <c r="C34" s="56" t="str">
        <f>Formato!C38</f>
        <v>HLC272217</v>
      </c>
      <c r="D34" s="56">
        <f>Formato!D38</f>
        <v>0</v>
      </c>
      <c r="E34" s="56">
        <f>Formato!E38</f>
        <v>0</v>
      </c>
      <c r="F34" s="56">
        <f>Formato!F38</f>
        <v>0</v>
      </c>
      <c r="G34" s="56">
        <f>Formato!G38</f>
        <v>0</v>
      </c>
      <c r="H34" s="57">
        <f>Formato!H38</f>
        <v>0</v>
      </c>
      <c r="I34" s="57">
        <f>Formato!I38</f>
        <v>0</v>
      </c>
      <c r="J34" s="56">
        <f>Formato!J38</f>
        <v>65600</v>
      </c>
      <c r="K34" s="56">
        <f>Formato!K38</f>
        <v>65600</v>
      </c>
      <c r="L34" s="56">
        <f>Formato!L38</f>
        <v>65600</v>
      </c>
      <c r="M34" s="56" t="str">
        <f>Formato!M38</f>
        <v>Reclamación no registra en sistema.</v>
      </c>
      <c r="N34" s="56" t="e">
        <f>Formato!#REF!</f>
        <v>#REF!</v>
      </c>
      <c r="O34" s="58" t="e">
        <f>VLOOKUP($N34,Hoja1!$C$2:$D$20,2,0)</f>
        <v>#REF!</v>
      </c>
      <c r="P34" s="58" t="e">
        <f>Formato!#REF!</f>
        <v>#REF!</v>
      </c>
      <c r="Q34" s="58" t="e">
        <f>Formato!#REF!</f>
        <v>#REF!</v>
      </c>
      <c r="R34" s="59">
        <f>Formato!N38</f>
        <v>0</v>
      </c>
      <c r="S34" s="60">
        <f>Formato!O38</f>
        <v>0</v>
      </c>
      <c r="T34" s="58">
        <f>Formato!P38</f>
        <v>0</v>
      </c>
      <c r="U34" s="58">
        <f>Formato!Q38</f>
        <v>0</v>
      </c>
      <c r="V34" s="58">
        <f>Formato!R38</f>
        <v>0</v>
      </c>
      <c r="W34" s="60">
        <f>Formato!S38</f>
        <v>0</v>
      </c>
      <c r="X34" s="60">
        <f>Formato!T38</f>
        <v>0</v>
      </c>
      <c r="Y34" s="60">
        <f>Formato!U38</f>
        <v>0</v>
      </c>
      <c r="Z34" s="60">
        <f>Formato!V38</f>
        <v>0</v>
      </c>
      <c r="AA34" s="60">
        <f>Formato!W38</f>
        <v>65600</v>
      </c>
      <c r="AB34" s="61">
        <f t="shared" si="0"/>
        <v>0</v>
      </c>
    </row>
    <row r="35" spans="1:28" ht="56.25" x14ac:dyDescent="0.2">
      <c r="A35" s="56">
        <f>Formato!A39</f>
        <v>34</v>
      </c>
      <c r="B35" s="56">
        <f>Formato!B39</f>
        <v>278380</v>
      </c>
      <c r="C35" s="56" t="str">
        <f>Formato!C39</f>
        <v>HLC278380</v>
      </c>
      <c r="D35" s="56">
        <f>Formato!D39</f>
        <v>0</v>
      </c>
      <c r="E35" s="56">
        <f>Formato!E39</f>
        <v>0</v>
      </c>
      <c r="F35" s="56">
        <f>Formato!F39</f>
        <v>0</v>
      </c>
      <c r="G35" s="56">
        <f>Formato!G39</f>
        <v>0</v>
      </c>
      <c r="H35" s="57">
        <f>Formato!H39</f>
        <v>0</v>
      </c>
      <c r="I35" s="57">
        <f>Formato!I39</f>
        <v>0</v>
      </c>
      <c r="J35" s="56">
        <f>Formato!J39</f>
        <v>179200</v>
      </c>
      <c r="K35" s="56">
        <f>Formato!K39</f>
        <v>179200</v>
      </c>
      <c r="L35" s="56">
        <f>Formato!L39</f>
        <v>179200</v>
      </c>
      <c r="M35" s="56" t="str">
        <f>Formato!M39</f>
        <v>Reclamación no registra en sistema.</v>
      </c>
      <c r="N35" s="56" t="e">
        <f>Formato!#REF!</f>
        <v>#REF!</v>
      </c>
      <c r="O35" s="58" t="e">
        <f>VLOOKUP($N35,Hoja1!$C$2:$D$20,2,0)</f>
        <v>#REF!</v>
      </c>
      <c r="P35" s="58" t="e">
        <f>Formato!#REF!</f>
        <v>#REF!</v>
      </c>
      <c r="Q35" s="58" t="e">
        <f>Formato!#REF!</f>
        <v>#REF!</v>
      </c>
      <c r="R35" s="59">
        <f>Formato!N39</f>
        <v>0</v>
      </c>
      <c r="S35" s="60">
        <f>Formato!O39</f>
        <v>0</v>
      </c>
      <c r="T35" s="58">
        <f>Formato!P39</f>
        <v>0</v>
      </c>
      <c r="U35" s="58">
        <f>Formato!Q39</f>
        <v>0</v>
      </c>
      <c r="V35" s="58">
        <f>Formato!R39</f>
        <v>0</v>
      </c>
      <c r="W35" s="60">
        <f>Formato!S39</f>
        <v>0</v>
      </c>
      <c r="X35" s="60">
        <f>Formato!T39</f>
        <v>0</v>
      </c>
      <c r="Y35" s="60">
        <f>Formato!U39</f>
        <v>0</v>
      </c>
      <c r="Z35" s="60">
        <f>Formato!V39</f>
        <v>0</v>
      </c>
      <c r="AA35" s="60">
        <f>Formato!W39</f>
        <v>179200</v>
      </c>
      <c r="AB35" s="61">
        <f t="shared" si="0"/>
        <v>0</v>
      </c>
    </row>
    <row r="36" spans="1:28" ht="56.25" x14ac:dyDescent="0.2">
      <c r="A36" s="56">
        <f>Formato!A40</f>
        <v>35</v>
      </c>
      <c r="B36" s="56">
        <f>Formato!B40</f>
        <v>284890</v>
      </c>
      <c r="C36" s="56" t="str">
        <f>Formato!C40</f>
        <v>HLC284890</v>
      </c>
      <c r="D36" s="56">
        <f>Formato!D40</f>
        <v>0</v>
      </c>
      <c r="E36" s="56">
        <f>Formato!E40</f>
        <v>0</v>
      </c>
      <c r="F36" s="56">
        <f>Formato!F40</f>
        <v>0</v>
      </c>
      <c r="G36" s="56">
        <f>Formato!G40</f>
        <v>0</v>
      </c>
      <c r="H36" s="57">
        <f>Formato!H40</f>
        <v>0</v>
      </c>
      <c r="I36" s="57">
        <f>Formato!I40</f>
        <v>0</v>
      </c>
      <c r="J36" s="56">
        <f>Formato!J40</f>
        <v>125577</v>
      </c>
      <c r="K36" s="56">
        <f>Formato!K40</f>
        <v>125577</v>
      </c>
      <c r="L36" s="56">
        <f>Formato!L40</f>
        <v>125577</v>
      </c>
      <c r="M36" s="56" t="str">
        <f>Formato!M40</f>
        <v>Reclamación no registra en sistema.</v>
      </c>
      <c r="N36" s="56" t="e">
        <f>Formato!#REF!</f>
        <v>#REF!</v>
      </c>
      <c r="O36" s="58" t="e">
        <f>VLOOKUP($N36,Hoja1!$C$2:$D$20,2,0)</f>
        <v>#REF!</v>
      </c>
      <c r="P36" s="58" t="e">
        <f>Formato!#REF!</f>
        <v>#REF!</v>
      </c>
      <c r="Q36" s="58" t="e">
        <f>Formato!#REF!</f>
        <v>#REF!</v>
      </c>
      <c r="R36" s="59">
        <f>Formato!N40</f>
        <v>0</v>
      </c>
      <c r="S36" s="60">
        <f>Formato!O40</f>
        <v>0</v>
      </c>
      <c r="T36" s="58">
        <f>Formato!P40</f>
        <v>0</v>
      </c>
      <c r="U36" s="58">
        <f>Formato!Q40</f>
        <v>0</v>
      </c>
      <c r="V36" s="58">
        <f>Formato!R40</f>
        <v>0</v>
      </c>
      <c r="W36" s="60">
        <f>Formato!S40</f>
        <v>0</v>
      </c>
      <c r="X36" s="60">
        <f>Formato!T40</f>
        <v>0</v>
      </c>
      <c r="Y36" s="60">
        <f>Formato!U40</f>
        <v>0</v>
      </c>
      <c r="Z36" s="60">
        <f>Formato!V40</f>
        <v>0</v>
      </c>
      <c r="AA36" s="60">
        <f>Formato!W40</f>
        <v>125577</v>
      </c>
      <c r="AB36" s="61">
        <f t="shared" si="0"/>
        <v>0</v>
      </c>
    </row>
    <row r="37" spans="1:28" ht="56.25" x14ac:dyDescent="0.2">
      <c r="A37" s="56">
        <f>Formato!A41</f>
        <v>36</v>
      </c>
      <c r="B37" s="56">
        <f>Formato!B41</f>
        <v>292144</v>
      </c>
      <c r="C37" s="56" t="str">
        <f>Formato!C41</f>
        <v>HLC292144</v>
      </c>
      <c r="D37" s="56">
        <f>Formato!D41</f>
        <v>0</v>
      </c>
      <c r="E37" s="56">
        <f>Formato!E41</f>
        <v>0</v>
      </c>
      <c r="F37" s="56">
        <f>Formato!F41</f>
        <v>0</v>
      </c>
      <c r="G37" s="56">
        <f>Formato!G41</f>
        <v>0</v>
      </c>
      <c r="H37" s="57">
        <f>Formato!H41</f>
        <v>0</v>
      </c>
      <c r="I37" s="57">
        <f>Formato!I41</f>
        <v>0</v>
      </c>
      <c r="J37" s="56">
        <f>Formato!J41</f>
        <v>106200</v>
      </c>
      <c r="K37" s="56">
        <f>Formato!K41</f>
        <v>106200</v>
      </c>
      <c r="L37" s="56">
        <f>Formato!L41</f>
        <v>106200</v>
      </c>
      <c r="M37" s="56" t="str">
        <f>Formato!M41</f>
        <v>Reclamación no registra en sistema.</v>
      </c>
      <c r="N37" s="56" t="e">
        <f>Formato!#REF!</f>
        <v>#REF!</v>
      </c>
      <c r="O37" s="58" t="e">
        <f>VLOOKUP($N37,Hoja1!$C$2:$D$20,2,0)</f>
        <v>#REF!</v>
      </c>
      <c r="P37" s="58" t="e">
        <f>Formato!#REF!</f>
        <v>#REF!</v>
      </c>
      <c r="Q37" s="58" t="e">
        <f>Formato!#REF!</f>
        <v>#REF!</v>
      </c>
      <c r="R37" s="59">
        <f>Formato!N41</f>
        <v>0</v>
      </c>
      <c r="S37" s="60">
        <f>Formato!O41</f>
        <v>0</v>
      </c>
      <c r="T37" s="58">
        <f>Formato!P41</f>
        <v>0</v>
      </c>
      <c r="U37" s="58">
        <f>Formato!Q41</f>
        <v>0</v>
      </c>
      <c r="V37" s="58">
        <f>Formato!R41</f>
        <v>0</v>
      </c>
      <c r="W37" s="60">
        <f>Formato!S41</f>
        <v>0</v>
      </c>
      <c r="X37" s="60">
        <f>Formato!T41</f>
        <v>0</v>
      </c>
      <c r="Y37" s="60">
        <f>Formato!U41</f>
        <v>0</v>
      </c>
      <c r="Z37" s="60">
        <f>Formato!V41</f>
        <v>0</v>
      </c>
      <c r="AA37" s="60">
        <f>Formato!W41</f>
        <v>106200</v>
      </c>
      <c r="AB37" s="61">
        <f t="shared" si="0"/>
        <v>0</v>
      </c>
    </row>
    <row r="38" spans="1:28" ht="56.25" x14ac:dyDescent="0.2">
      <c r="A38" s="56">
        <f>Formato!A42</f>
        <v>37</v>
      </c>
      <c r="B38" s="56">
        <f>Formato!B42</f>
        <v>293533</v>
      </c>
      <c r="C38" s="56" t="str">
        <f>Formato!C42</f>
        <v>HLC293533</v>
      </c>
      <c r="D38" s="56">
        <f>Formato!D42</f>
        <v>0</v>
      </c>
      <c r="E38" s="56">
        <f>Formato!E42</f>
        <v>0</v>
      </c>
      <c r="F38" s="56">
        <f>Formato!F42</f>
        <v>0</v>
      </c>
      <c r="G38" s="56">
        <f>Formato!G42</f>
        <v>0</v>
      </c>
      <c r="H38" s="57">
        <f>Formato!H42</f>
        <v>0</v>
      </c>
      <c r="I38" s="57">
        <f>Formato!I42</f>
        <v>0</v>
      </c>
      <c r="J38" s="56">
        <f>Formato!J42</f>
        <v>106200</v>
      </c>
      <c r="K38" s="56">
        <f>Formato!K42</f>
        <v>106200</v>
      </c>
      <c r="L38" s="56">
        <f>Formato!L42</f>
        <v>106200</v>
      </c>
      <c r="M38" s="56" t="str">
        <f>Formato!M42</f>
        <v>Reclamación no registra en sistema.</v>
      </c>
      <c r="N38" s="56" t="e">
        <f>Formato!#REF!</f>
        <v>#REF!</v>
      </c>
      <c r="O38" s="58" t="e">
        <f>VLOOKUP($N38,Hoja1!$C$2:$D$20,2,0)</f>
        <v>#REF!</v>
      </c>
      <c r="P38" s="58" t="e">
        <f>Formato!#REF!</f>
        <v>#REF!</v>
      </c>
      <c r="Q38" s="58" t="e">
        <f>Formato!#REF!</f>
        <v>#REF!</v>
      </c>
      <c r="R38" s="59">
        <f>Formato!N42</f>
        <v>0</v>
      </c>
      <c r="S38" s="60">
        <f>Formato!O42</f>
        <v>0</v>
      </c>
      <c r="T38" s="58">
        <f>Formato!P42</f>
        <v>0</v>
      </c>
      <c r="U38" s="58">
        <f>Formato!Q42</f>
        <v>0</v>
      </c>
      <c r="V38" s="58">
        <f>Formato!R42</f>
        <v>0</v>
      </c>
      <c r="W38" s="60">
        <f>Formato!S42</f>
        <v>0</v>
      </c>
      <c r="X38" s="60">
        <f>Formato!T42</f>
        <v>0</v>
      </c>
      <c r="Y38" s="60">
        <f>Formato!U42</f>
        <v>0</v>
      </c>
      <c r="Z38" s="60">
        <f>Formato!V42</f>
        <v>0</v>
      </c>
      <c r="AA38" s="60">
        <f>Formato!W42</f>
        <v>106200</v>
      </c>
      <c r="AB38" s="61">
        <f t="shared" si="0"/>
        <v>0</v>
      </c>
    </row>
    <row r="39" spans="1:28" ht="56.25" x14ac:dyDescent="0.2">
      <c r="A39" s="56">
        <f>Formato!A43</f>
        <v>38</v>
      </c>
      <c r="B39" s="56">
        <f>Formato!B43</f>
        <v>297567</v>
      </c>
      <c r="C39" s="56" t="str">
        <f>Formato!C43</f>
        <v>HLC297567</v>
      </c>
      <c r="D39" s="56">
        <f>Formato!D43</f>
        <v>0</v>
      </c>
      <c r="E39" s="56">
        <f>Formato!E43</f>
        <v>0</v>
      </c>
      <c r="F39" s="56">
        <f>Formato!F43</f>
        <v>0</v>
      </c>
      <c r="G39" s="56">
        <f>Formato!G43</f>
        <v>0</v>
      </c>
      <c r="H39" s="57">
        <f>Formato!H43</f>
        <v>0</v>
      </c>
      <c r="I39" s="57">
        <f>Formato!I43</f>
        <v>0</v>
      </c>
      <c r="J39" s="56">
        <f>Formato!J43</f>
        <v>281770</v>
      </c>
      <c r="K39" s="56">
        <f>Formato!K43</f>
        <v>281770</v>
      </c>
      <c r="L39" s="56">
        <f>Formato!L43</f>
        <v>281770</v>
      </c>
      <c r="M39" s="56" t="str">
        <f>Formato!M43</f>
        <v>Reclamación no registra en sistema.</v>
      </c>
      <c r="N39" s="56" t="e">
        <f>Formato!#REF!</f>
        <v>#REF!</v>
      </c>
      <c r="O39" s="58" t="e">
        <f>VLOOKUP($N39,Hoja1!$C$2:$D$20,2,0)</f>
        <v>#REF!</v>
      </c>
      <c r="P39" s="58" t="e">
        <f>Formato!#REF!</f>
        <v>#REF!</v>
      </c>
      <c r="Q39" s="58" t="e">
        <f>Formato!#REF!</f>
        <v>#REF!</v>
      </c>
      <c r="R39" s="59">
        <f>Formato!N43</f>
        <v>0</v>
      </c>
      <c r="S39" s="60">
        <f>Formato!O43</f>
        <v>0</v>
      </c>
      <c r="T39" s="58">
        <f>Formato!P43</f>
        <v>0</v>
      </c>
      <c r="U39" s="58">
        <f>Formato!Q43</f>
        <v>0</v>
      </c>
      <c r="V39" s="58">
        <f>Formato!R43</f>
        <v>0</v>
      </c>
      <c r="W39" s="60">
        <f>Formato!S43</f>
        <v>0</v>
      </c>
      <c r="X39" s="60">
        <f>Formato!T43</f>
        <v>0</v>
      </c>
      <c r="Y39" s="60">
        <f>Formato!U43</f>
        <v>0</v>
      </c>
      <c r="Z39" s="60">
        <f>Formato!V43</f>
        <v>0</v>
      </c>
      <c r="AA39" s="60">
        <f>Formato!W43</f>
        <v>281770</v>
      </c>
      <c r="AB39" s="61">
        <f t="shared" si="0"/>
        <v>0</v>
      </c>
    </row>
    <row r="40" spans="1:28" ht="56.25" x14ac:dyDescent="0.2">
      <c r="A40" s="56">
        <f>Formato!A44</f>
        <v>39</v>
      </c>
      <c r="B40" s="56">
        <f>Formato!B44</f>
        <v>300393</v>
      </c>
      <c r="C40" s="56" t="str">
        <f>Formato!C44</f>
        <v>HLC300393</v>
      </c>
      <c r="D40" s="56">
        <f>Formato!D44</f>
        <v>0</v>
      </c>
      <c r="E40" s="56">
        <f>Formato!E44</f>
        <v>0</v>
      </c>
      <c r="F40" s="56">
        <f>Formato!F44</f>
        <v>0</v>
      </c>
      <c r="G40" s="56">
        <f>Formato!G44</f>
        <v>0</v>
      </c>
      <c r="H40" s="57">
        <f>Formato!H44</f>
        <v>0</v>
      </c>
      <c r="I40" s="57">
        <f>Formato!I44</f>
        <v>0</v>
      </c>
      <c r="J40" s="56">
        <f>Formato!J44</f>
        <v>40900</v>
      </c>
      <c r="K40" s="56">
        <f>Formato!K44</f>
        <v>40900</v>
      </c>
      <c r="L40" s="56">
        <f>Formato!L44</f>
        <v>40900</v>
      </c>
      <c r="M40" s="56" t="str">
        <f>Formato!M44</f>
        <v>Reclamación no registra en sistema.</v>
      </c>
      <c r="N40" s="56" t="e">
        <f>Formato!#REF!</f>
        <v>#REF!</v>
      </c>
      <c r="O40" s="58" t="e">
        <f>VLOOKUP($N40,Hoja1!$C$2:$D$20,2,0)</f>
        <v>#REF!</v>
      </c>
      <c r="P40" s="58" t="e">
        <f>Formato!#REF!</f>
        <v>#REF!</v>
      </c>
      <c r="Q40" s="58" t="e">
        <f>Formato!#REF!</f>
        <v>#REF!</v>
      </c>
      <c r="R40" s="59">
        <f>Formato!N44</f>
        <v>0</v>
      </c>
      <c r="S40" s="60">
        <f>Formato!O44</f>
        <v>0</v>
      </c>
      <c r="T40" s="58">
        <f>Formato!P44</f>
        <v>0</v>
      </c>
      <c r="U40" s="58">
        <f>Formato!Q44</f>
        <v>0</v>
      </c>
      <c r="V40" s="58">
        <f>Formato!R44</f>
        <v>0</v>
      </c>
      <c r="W40" s="60">
        <f>Formato!S44</f>
        <v>0</v>
      </c>
      <c r="X40" s="60">
        <f>Formato!T44</f>
        <v>0</v>
      </c>
      <c r="Y40" s="60">
        <f>Formato!U44</f>
        <v>0</v>
      </c>
      <c r="Z40" s="60">
        <f>Formato!V44</f>
        <v>0</v>
      </c>
      <c r="AA40" s="60">
        <f>Formato!W44</f>
        <v>40900</v>
      </c>
      <c r="AB40" s="61">
        <f t="shared" si="0"/>
        <v>0</v>
      </c>
    </row>
    <row r="41" spans="1:28" ht="56.25" x14ac:dyDescent="0.2">
      <c r="A41" s="56">
        <f>Formato!A45</f>
        <v>40</v>
      </c>
      <c r="B41" s="56">
        <f>Formato!B45</f>
        <v>302000</v>
      </c>
      <c r="C41" s="56" t="str">
        <f>Formato!C45</f>
        <v>HLC302000</v>
      </c>
      <c r="D41" s="56">
        <f>Formato!D45</f>
        <v>0</v>
      </c>
      <c r="E41" s="56">
        <f>Formato!E45</f>
        <v>0</v>
      </c>
      <c r="F41" s="56">
        <f>Formato!F45</f>
        <v>0</v>
      </c>
      <c r="G41" s="56">
        <f>Formato!G45</f>
        <v>0</v>
      </c>
      <c r="H41" s="57">
        <f>Formato!H45</f>
        <v>0</v>
      </c>
      <c r="I41" s="57">
        <f>Formato!I45</f>
        <v>0</v>
      </c>
      <c r="J41" s="56">
        <f>Formato!J45</f>
        <v>66782</v>
      </c>
      <c r="K41" s="56">
        <f>Formato!K45</f>
        <v>66782</v>
      </c>
      <c r="L41" s="56">
        <f>Formato!L45</f>
        <v>66782</v>
      </c>
      <c r="M41" s="56" t="str">
        <f>Formato!M45</f>
        <v>Reclamación no registra en sistema.</v>
      </c>
      <c r="N41" s="56" t="e">
        <f>Formato!#REF!</f>
        <v>#REF!</v>
      </c>
      <c r="O41" s="58" t="e">
        <f>VLOOKUP($N41,Hoja1!$C$2:$D$20,2,0)</f>
        <v>#REF!</v>
      </c>
      <c r="P41" s="58" t="e">
        <f>Formato!#REF!</f>
        <v>#REF!</v>
      </c>
      <c r="Q41" s="58" t="e">
        <f>Formato!#REF!</f>
        <v>#REF!</v>
      </c>
      <c r="R41" s="59">
        <f>Formato!N45</f>
        <v>0</v>
      </c>
      <c r="S41" s="60">
        <f>Formato!O45</f>
        <v>0</v>
      </c>
      <c r="T41" s="58">
        <f>Formato!P45</f>
        <v>0</v>
      </c>
      <c r="U41" s="58">
        <f>Formato!Q45</f>
        <v>0</v>
      </c>
      <c r="V41" s="58">
        <f>Formato!R45</f>
        <v>0</v>
      </c>
      <c r="W41" s="60">
        <f>Formato!S45</f>
        <v>0</v>
      </c>
      <c r="X41" s="60">
        <f>Formato!T45</f>
        <v>0</v>
      </c>
      <c r="Y41" s="60">
        <f>Formato!U45</f>
        <v>0</v>
      </c>
      <c r="Z41" s="60">
        <f>Formato!V45</f>
        <v>0</v>
      </c>
      <c r="AA41" s="60">
        <f>Formato!W45</f>
        <v>66782</v>
      </c>
      <c r="AB41" s="61">
        <f t="shared" si="0"/>
        <v>0</v>
      </c>
    </row>
    <row r="42" spans="1:28" ht="56.25" x14ac:dyDescent="0.2">
      <c r="A42" s="56">
        <f>Formato!A46</f>
        <v>41</v>
      </c>
      <c r="B42" s="56">
        <f>Formato!B46</f>
        <v>302407</v>
      </c>
      <c r="C42" s="56" t="str">
        <f>Formato!C46</f>
        <v>HLC302407</v>
      </c>
      <c r="D42" s="56">
        <f>Formato!D46</f>
        <v>0</v>
      </c>
      <c r="E42" s="56">
        <f>Formato!E46</f>
        <v>0</v>
      </c>
      <c r="F42" s="56">
        <f>Formato!F46</f>
        <v>0</v>
      </c>
      <c r="G42" s="56">
        <f>Formato!G46</f>
        <v>0</v>
      </c>
      <c r="H42" s="57">
        <f>Formato!H46</f>
        <v>0</v>
      </c>
      <c r="I42" s="57">
        <f>Formato!I46</f>
        <v>0</v>
      </c>
      <c r="J42" s="56">
        <f>Formato!J46</f>
        <v>144200</v>
      </c>
      <c r="K42" s="56">
        <f>Formato!K46</f>
        <v>144200</v>
      </c>
      <c r="L42" s="56">
        <f>Formato!L46</f>
        <v>144200</v>
      </c>
      <c r="M42" s="56" t="str">
        <f>Formato!M46</f>
        <v>Reclamación no registra en sistema.</v>
      </c>
      <c r="N42" s="56" t="e">
        <f>Formato!#REF!</f>
        <v>#REF!</v>
      </c>
      <c r="O42" s="58" t="e">
        <f>VLOOKUP($N42,Hoja1!$C$2:$D$20,2,0)</f>
        <v>#REF!</v>
      </c>
      <c r="P42" s="58" t="e">
        <f>Formato!#REF!</f>
        <v>#REF!</v>
      </c>
      <c r="Q42" s="58" t="e">
        <f>Formato!#REF!</f>
        <v>#REF!</v>
      </c>
      <c r="R42" s="59">
        <f>Formato!N46</f>
        <v>0</v>
      </c>
      <c r="S42" s="60">
        <f>Formato!O46</f>
        <v>0</v>
      </c>
      <c r="T42" s="58">
        <f>Formato!P46</f>
        <v>0</v>
      </c>
      <c r="U42" s="58">
        <f>Formato!Q46</f>
        <v>0</v>
      </c>
      <c r="V42" s="58">
        <f>Formato!R46</f>
        <v>0</v>
      </c>
      <c r="W42" s="60">
        <f>Formato!S46</f>
        <v>0</v>
      </c>
      <c r="X42" s="60">
        <f>Formato!T46</f>
        <v>0</v>
      </c>
      <c r="Y42" s="60">
        <f>Formato!U46</f>
        <v>0</v>
      </c>
      <c r="Z42" s="60">
        <f>Formato!V46</f>
        <v>0</v>
      </c>
      <c r="AA42" s="60">
        <f>Formato!W46</f>
        <v>144200</v>
      </c>
      <c r="AB42" s="61">
        <f t="shared" si="0"/>
        <v>0</v>
      </c>
    </row>
    <row r="43" spans="1:28" ht="56.25" x14ac:dyDescent="0.2">
      <c r="A43" s="56">
        <f>Formato!A47</f>
        <v>42</v>
      </c>
      <c r="B43" s="56">
        <f>Formato!B47</f>
        <v>302670</v>
      </c>
      <c r="C43" s="56" t="str">
        <f>Formato!C47</f>
        <v>HLC302670</v>
      </c>
      <c r="D43" s="56">
        <f>Formato!D47</f>
        <v>0</v>
      </c>
      <c r="E43" s="56">
        <f>Formato!E47</f>
        <v>0</v>
      </c>
      <c r="F43" s="56">
        <f>Formato!F47</f>
        <v>0</v>
      </c>
      <c r="G43" s="56">
        <f>Formato!G47</f>
        <v>0</v>
      </c>
      <c r="H43" s="57">
        <f>Formato!H47</f>
        <v>0</v>
      </c>
      <c r="I43" s="57">
        <f>Formato!I47</f>
        <v>0</v>
      </c>
      <c r="J43" s="56">
        <f>Formato!J47</f>
        <v>104355</v>
      </c>
      <c r="K43" s="56">
        <f>Formato!K47</f>
        <v>104355</v>
      </c>
      <c r="L43" s="56">
        <f>Formato!L47</f>
        <v>104355</v>
      </c>
      <c r="M43" s="56" t="str">
        <f>Formato!M47</f>
        <v>Reclamación no registra en sistema.</v>
      </c>
      <c r="N43" s="56" t="e">
        <f>Formato!#REF!</f>
        <v>#REF!</v>
      </c>
      <c r="O43" s="58" t="e">
        <f>VLOOKUP($N43,Hoja1!$C$2:$D$20,2,0)</f>
        <v>#REF!</v>
      </c>
      <c r="P43" s="58" t="e">
        <f>Formato!#REF!</f>
        <v>#REF!</v>
      </c>
      <c r="Q43" s="58" t="e">
        <f>Formato!#REF!</f>
        <v>#REF!</v>
      </c>
      <c r="R43" s="59">
        <f>Formato!N47</f>
        <v>0</v>
      </c>
      <c r="S43" s="60">
        <f>Formato!O47</f>
        <v>0</v>
      </c>
      <c r="T43" s="58">
        <f>Formato!P47</f>
        <v>0</v>
      </c>
      <c r="U43" s="58">
        <f>Formato!Q47</f>
        <v>0</v>
      </c>
      <c r="V43" s="58">
        <f>Formato!R47</f>
        <v>0</v>
      </c>
      <c r="W43" s="60">
        <f>Formato!S47</f>
        <v>0</v>
      </c>
      <c r="X43" s="60">
        <f>Formato!T47</f>
        <v>0</v>
      </c>
      <c r="Y43" s="60">
        <f>Formato!U47</f>
        <v>0</v>
      </c>
      <c r="Z43" s="60">
        <f>Formato!V47</f>
        <v>0</v>
      </c>
      <c r="AA43" s="60">
        <f>Formato!W47</f>
        <v>104355</v>
      </c>
      <c r="AB43" s="61">
        <f t="shared" si="0"/>
        <v>0</v>
      </c>
    </row>
    <row r="44" spans="1:28" ht="56.25" x14ac:dyDescent="0.2">
      <c r="A44" s="56">
        <f>Formato!A48</f>
        <v>43</v>
      </c>
      <c r="B44" s="56">
        <f>Formato!B48</f>
        <v>302906</v>
      </c>
      <c r="C44" s="56" t="str">
        <f>Formato!C48</f>
        <v>HLC302906</v>
      </c>
      <c r="D44" s="56">
        <f>Formato!D48</f>
        <v>0</v>
      </c>
      <c r="E44" s="56">
        <f>Formato!E48</f>
        <v>0</v>
      </c>
      <c r="F44" s="56">
        <f>Formato!F48</f>
        <v>0</v>
      </c>
      <c r="G44" s="56">
        <f>Formato!G48</f>
        <v>0</v>
      </c>
      <c r="H44" s="57">
        <f>Formato!H48</f>
        <v>0</v>
      </c>
      <c r="I44" s="57">
        <f>Formato!I48</f>
        <v>0</v>
      </c>
      <c r="J44" s="56">
        <f>Formato!J48</f>
        <v>116537</v>
      </c>
      <c r="K44" s="56">
        <f>Formato!K48</f>
        <v>116537</v>
      </c>
      <c r="L44" s="56">
        <f>Formato!L48</f>
        <v>116537</v>
      </c>
      <c r="M44" s="56" t="str">
        <f>Formato!M48</f>
        <v>Reclamación no registra en sistema.</v>
      </c>
      <c r="N44" s="56" t="e">
        <f>Formato!#REF!</f>
        <v>#REF!</v>
      </c>
      <c r="O44" s="58" t="e">
        <f>VLOOKUP($N44,Hoja1!$C$2:$D$20,2,0)</f>
        <v>#REF!</v>
      </c>
      <c r="P44" s="58" t="e">
        <f>Formato!#REF!</f>
        <v>#REF!</v>
      </c>
      <c r="Q44" s="58" t="e">
        <f>Formato!#REF!</f>
        <v>#REF!</v>
      </c>
      <c r="R44" s="59">
        <f>Formato!N48</f>
        <v>0</v>
      </c>
      <c r="S44" s="60">
        <f>Formato!O48</f>
        <v>0</v>
      </c>
      <c r="T44" s="58">
        <f>Formato!P48</f>
        <v>0</v>
      </c>
      <c r="U44" s="58">
        <f>Formato!Q48</f>
        <v>0</v>
      </c>
      <c r="V44" s="58">
        <f>Formato!R48</f>
        <v>0</v>
      </c>
      <c r="W44" s="60">
        <f>Formato!S48</f>
        <v>0</v>
      </c>
      <c r="X44" s="60">
        <f>Formato!T48</f>
        <v>0</v>
      </c>
      <c r="Y44" s="60">
        <f>Formato!U48</f>
        <v>0</v>
      </c>
      <c r="Z44" s="60">
        <f>Formato!V48</f>
        <v>0</v>
      </c>
      <c r="AA44" s="60">
        <f>Formato!W48</f>
        <v>116537</v>
      </c>
      <c r="AB44" s="61">
        <f t="shared" si="0"/>
        <v>0</v>
      </c>
    </row>
    <row r="45" spans="1:28" ht="56.25" x14ac:dyDescent="0.2">
      <c r="A45" s="56">
        <f>Formato!A49</f>
        <v>44</v>
      </c>
      <c r="B45" s="56">
        <f>Formato!B49</f>
        <v>302957</v>
      </c>
      <c r="C45" s="56" t="str">
        <f>Formato!C49</f>
        <v>HLC302957</v>
      </c>
      <c r="D45" s="56">
        <f>Formato!D49</f>
        <v>0</v>
      </c>
      <c r="E45" s="56">
        <f>Formato!E49</f>
        <v>0</v>
      </c>
      <c r="F45" s="56">
        <f>Formato!F49</f>
        <v>0</v>
      </c>
      <c r="G45" s="56">
        <f>Formato!G49</f>
        <v>0</v>
      </c>
      <c r="H45" s="57">
        <f>Formato!H49</f>
        <v>0</v>
      </c>
      <c r="I45" s="57">
        <f>Formato!I49</f>
        <v>0</v>
      </c>
      <c r="J45" s="56">
        <f>Formato!J49</f>
        <v>65700</v>
      </c>
      <c r="K45" s="56">
        <f>Formato!K49</f>
        <v>65700</v>
      </c>
      <c r="L45" s="56">
        <f>Formato!L49</f>
        <v>65700</v>
      </c>
      <c r="M45" s="56" t="str">
        <f>Formato!M49</f>
        <v>Reclamación no registra en sistema.</v>
      </c>
      <c r="N45" s="56" t="e">
        <f>Formato!#REF!</f>
        <v>#REF!</v>
      </c>
      <c r="O45" s="58" t="e">
        <f>VLOOKUP($N45,Hoja1!$C$2:$D$20,2,0)</f>
        <v>#REF!</v>
      </c>
      <c r="P45" s="58" t="e">
        <f>Formato!#REF!</f>
        <v>#REF!</v>
      </c>
      <c r="Q45" s="58" t="e">
        <f>Formato!#REF!</f>
        <v>#REF!</v>
      </c>
      <c r="R45" s="59">
        <f>Formato!N49</f>
        <v>0</v>
      </c>
      <c r="S45" s="60">
        <f>Formato!O49</f>
        <v>0</v>
      </c>
      <c r="T45" s="58">
        <f>Formato!P49</f>
        <v>0</v>
      </c>
      <c r="U45" s="58">
        <f>Formato!Q49</f>
        <v>0</v>
      </c>
      <c r="V45" s="58">
        <f>Formato!R49</f>
        <v>0</v>
      </c>
      <c r="W45" s="60">
        <f>Formato!S49</f>
        <v>0</v>
      </c>
      <c r="X45" s="60">
        <f>Formato!T49</f>
        <v>0</v>
      </c>
      <c r="Y45" s="60">
        <f>Formato!U49</f>
        <v>0</v>
      </c>
      <c r="Z45" s="60">
        <f>Formato!V49</f>
        <v>0</v>
      </c>
      <c r="AA45" s="60">
        <f>Formato!W49</f>
        <v>65700</v>
      </c>
      <c r="AB45" s="61">
        <f t="shared" si="0"/>
        <v>0</v>
      </c>
    </row>
    <row r="46" spans="1:28" ht="56.25" x14ac:dyDescent="0.2">
      <c r="A46" s="56">
        <f>Formato!A50</f>
        <v>45</v>
      </c>
      <c r="B46" s="56">
        <f>Formato!B50</f>
        <v>303246</v>
      </c>
      <c r="C46" s="56" t="str">
        <f>Formato!C50</f>
        <v>HLC303246</v>
      </c>
      <c r="D46" s="56">
        <f>Formato!D50</f>
        <v>0</v>
      </c>
      <c r="E46" s="56">
        <f>Formato!E50</f>
        <v>0</v>
      </c>
      <c r="F46" s="56">
        <f>Formato!F50</f>
        <v>0</v>
      </c>
      <c r="G46" s="56">
        <f>Formato!G50</f>
        <v>0</v>
      </c>
      <c r="H46" s="57">
        <f>Formato!H50</f>
        <v>0</v>
      </c>
      <c r="I46" s="57">
        <f>Formato!I50</f>
        <v>0</v>
      </c>
      <c r="J46" s="56">
        <f>Formato!J50</f>
        <v>117315</v>
      </c>
      <c r="K46" s="56">
        <f>Formato!K50</f>
        <v>117315</v>
      </c>
      <c r="L46" s="56">
        <f>Formato!L50</f>
        <v>117315</v>
      </c>
      <c r="M46" s="56" t="str">
        <f>Formato!M50</f>
        <v>Reclamación no registra en sistema.</v>
      </c>
      <c r="N46" s="56" t="e">
        <f>Formato!#REF!</f>
        <v>#REF!</v>
      </c>
      <c r="O46" s="58" t="e">
        <f>VLOOKUP($N46,Hoja1!$C$2:$D$20,2,0)</f>
        <v>#REF!</v>
      </c>
      <c r="P46" s="58" t="e">
        <f>Formato!#REF!</f>
        <v>#REF!</v>
      </c>
      <c r="Q46" s="58" t="e">
        <f>Formato!#REF!</f>
        <v>#REF!</v>
      </c>
      <c r="R46" s="59">
        <f>Formato!N50</f>
        <v>0</v>
      </c>
      <c r="S46" s="60">
        <f>Formato!O50</f>
        <v>0</v>
      </c>
      <c r="T46" s="58">
        <f>Formato!P50</f>
        <v>0</v>
      </c>
      <c r="U46" s="58">
        <f>Formato!Q50</f>
        <v>0</v>
      </c>
      <c r="V46" s="58">
        <f>Formato!R50</f>
        <v>0</v>
      </c>
      <c r="W46" s="60">
        <f>Formato!S50</f>
        <v>0</v>
      </c>
      <c r="X46" s="60">
        <f>Formato!T50</f>
        <v>0</v>
      </c>
      <c r="Y46" s="60">
        <f>Formato!U50</f>
        <v>0</v>
      </c>
      <c r="Z46" s="60">
        <f>Formato!V50</f>
        <v>0</v>
      </c>
      <c r="AA46" s="60">
        <f>Formato!W50</f>
        <v>117315</v>
      </c>
      <c r="AB46" s="61">
        <f t="shared" si="0"/>
        <v>0</v>
      </c>
    </row>
    <row r="47" spans="1:28" ht="56.25" x14ac:dyDescent="0.2">
      <c r="A47" s="56">
        <f>Formato!A51</f>
        <v>46</v>
      </c>
      <c r="B47" s="56">
        <f>Formato!B51</f>
        <v>303382</v>
      </c>
      <c r="C47" s="56" t="str">
        <f>Formato!C51</f>
        <v>HLC303382</v>
      </c>
      <c r="D47" s="56">
        <f>Formato!D51</f>
        <v>0</v>
      </c>
      <c r="E47" s="56">
        <f>Formato!E51</f>
        <v>0</v>
      </c>
      <c r="F47" s="56">
        <f>Formato!F51</f>
        <v>0</v>
      </c>
      <c r="G47" s="56">
        <f>Formato!G51</f>
        <v>0</v>
      </c>
      <c r="H47" s="57">
        <f>Formato!H51</f>
        <v>0</v>
      </c>
      <c r="I47" s="57">
        <f>Formato!I51</f>
        <v>0</v>
      </c>
      <c r="J47" s="56">
        <f>Formato!J51</f>
        <v>65700</v>
      </c>
      <c r="K47" s="56">
        <f>Formato!K51</f>
        <v>65700</v>
      </c>
      <c r="L47" s="56">
        <f>Formato!L51</f>
        <v>65700</v>
      </c>
      <c r="M47" s="56" t="str">
        <f>Formato!M51</f>
        <v>Reclamación no registra en sistema.</v>
      </c>
      <c r="N47" s="56" t="e">
        <f>Formato!#REF!</f>
        <v>#REF!</v>
      </c>
      <c r="O47" s="58" t="e">
        <f>VLOOKUP($N47,Hoja1!$C$2:$D$20,2,0)</f>
        <v>#REF!</v>
      </c>
      <c r="P47" s="58" t="e">
        <f>Formato!#REF!</f>
        <v>#REF!</v>
      </c>
      <c r="Q47" s="58" t="e">
        <f>Formato!#REF!</f>
        <v>#REF!</v>
      </c>
      <c r="R47" s="59">
        <f>Formato!N51</f>
        <v>0</v>
      </c>
      <c r="S47" s="60">
        <f>Formato!O51</f>
        <v>0</v>
      </c>
      <c r="T47" s="58">
        <f>Formato!P51</f>
        <v>0</v>
      </c>
      <c r="U47" s="58">
        <f>Formato!Q51</f>
        <v>0</v>
      </c>
      <c r="V47" s="58">
        <f>Formato!R51</f>
        <v>0</v>
      </c>
      <c r="W47" s="60">
        <f>Formato!S51</f>
        <v>0</v>
      </c>
      <c r="X47" s="60">
        <f>Formato!T51</f>
        <v>0</v>
      </c>
      <c r="Y47" s="60">
        <f>Formato!U51</f>
        <v>0</v>
      </c>
      <c r="Z47" s="60">
        <f>Formato!V51</f>
        <v>0</v>
      </c>
      <c r="AA47" s="60">
        <f>Formato!W51</f>
        <v>65700</v>
      </c>
      <c r="AB47" s="61">
        <f t="shared" si="0"/>
        <v>0</v>
      </c>
    </row>
    <row r="48" spans="1:28" ht="56.25" x14ac:dyDescent="0.2">
      <c r="A48" s="56">
        <f>Formato!A52</f>
        <v>47</v>
      </c>
      <c r="B48" s="56">
        <f>Formato!B52</f>
        <v>305009</v>
      </c>
      <c r="C48" s="56" t="str">
        <f>Formato!C52</f>
        <v>HLC305009</v>
      </c>
      <c r="D48" s="56">
        <f>Formato!D52</f>
        <v>0</v>
      </c>
      <c r="E48" s="56">
        <f>Formato!E52</f>
        <v>0</v>
      </c>
      <c r="F48" s="56">
        <f>Formato!F52</f>
        <v>0</v>
      </c>
      <c r="G48" s="56">
        <f>Formato!G52</f>
        <v>0</v>
      </c>
      <c r="H48" s="57">
        <f>Formato!H52</f>
        <v>0</v>
      </c>
      <c r="I48" s="57">
        <f>Formato!I52</f>
        <v>0</v>
      </c>
      <c r="J48" s="56">
        <f>Formato!J52</f>
        <v>111609</v>
      </c>
      <c r="K48" s="56">
        <f>Formato!K52</f>
        <v>111609</v>
      </c>
      <c r="L48" s="56">
        <f>Formato!L52</f>
        <v>111609</v>
      </c>
      <c r="M48" s="56" t="str">
        <f>Formato!M52</f>
        <v>Reclamación no registra en sistema.</v>
      </c>
      <c r="N48" s="56" t="e">
        <f>Formato!#REF!</f>
        <v>#REF!</v>
      </c>
      <c r="O48" s="58" t="e">
        <f>VLOOKUP($N48,Hoja1!$C$2:$D$20,2,0)</f>
        <v>#REF!</v>
      </c>
      <c r="P48" s="58" t="e">
        <f>Formato!#REF!</f>
        <v>#REF!</v>
      </c>
      <c r="Q48" s="58" t="e">
        <f>Formato!#REF!</f>
        <v>#REF!</v>
      </c>
      <c r="R48" s="59">
        <f>Formato!N52</f>
        <v>0</v>
      </c>
      <c r="S48" s="60">
        <f>Formato!O52</f>
        <v>0</v>
      </c>
      <c r="T48" s="58">
        <f>Formato!P52</f>
        <v>0</v>
      </c>
      <c r="U48" s="58">
        <f>Formato!Q52</f>
        <v>0</v>
      </c>
      <c r="V48" s="58">
        <f>Formato!R52</f>
        <v>0</v>
      </c>
      <c r="W48" s="60">
        <f>Formato!S52</f>
        <v>0</v>
      </c>
      <c r="X48" s="60">
        <f>Formato!T52</f>
        <v>0</v>
      </c>
      <c r="Y48" s="60">
        <f>Formato!U52</f>
        <v>0</v>
      </c>
      <c r="Z48" s="60">
        <f>Formato!V52</f>
        <v>0</v>
      </c>
      <c r="AA48" s="60">
        <f>Formato!W52</f>
        <v>111609</v>
      </c>
      <c r="AB48" s="61">
        <f t="shared" si="0"/>
        <v>0</v>
      </c>
    </row>
    <row r="49" spans="1:28" ht="56.25" x14ac:dyDescent="0.2">
      <c r="A49" s="56">
        <f>Formato!A53</f>
        <v>48</v>
      </c>
      <c r="B49" s="56">
        <f>Formato!B53</f>
        <v>305347</v>
      </c>
      <c r="C49" s="56" t="str">
        <f>Formato!C53</f>
        <v>HLC305347</v>
      </c>
      <c r="D49" s="56">
        <f>Formato!D53</f>
        <v>0</v>
      </c>
      <c r="E49" s="56">
        <f>Formato!E53</f>
        <v>0</v>
      </c>
      <c r="F49" s="56">
        <f>Formato!F53</f>
        <v>0</v>
      </c>
      <c r="G49" s="56">
        <f>Formato!G53</f>
        <v>0</v>
      </c>
      <c r="H49" s="57">
        <f>Formato!H53</f>
        <v>0</v>
      </c>
      <c r="I49" s="57">
        <f>Formato!I53</f>
        <v>0</v>
      </c>
      <c r="J49" s="56">
        <f>Formato!J53</f>
        <v>279161</v>
      </c>
      <c r="K49" s="56">
        <f>Formato!K53</f>
        <v>279161</v>
      </c>
      <c r="L49" s="56">
        <f>Formato!L53</f>
        <v>279161</v>
      </c>
      <c r="M49" s="56" t="str">
        <f>Formato!M53</f>
        <v>Reclamación no registra en sistema.</v>
      </c>
      <c r="N49" s="56" t="e">
        <f>Formato!#REF!</f>
        <v>#REF!</v>
      </c>
      <c r="O49" s="58" t="e">
        <f>VLOOKUP($N49,Hoja1!$C$2:$D$20,2,0)</f>
        <v>#REF!</v>
      </c>
      <c r="P49" s="58" t="e">
        <f>Formato!#REF!</f>
        <v>#REF!</v>
      </c>
      <c r="Q49" s="58" t="e">
        <f>Formato!#REF!</f>
        <v>#REF!</v>
      </c>
      <c r="R49" s="59">
        <f>Formato!N53</f>
        <v>0</v>
      </c>
      <c r="S49" s="60">
        <f>Formato!O53</f>
        <v>0</v>
      </c>
      <c r="T49" s="58">
        <f>Formato!P53</f>
        <v>0</v>
      </c>
      <c r="U49" s="58">
        <f>Formato!Q53</f>
        <v>0</v>
      </c>
      <c r="V49" s="58">
        <f>Formato!R53</f>
        <v>0</v>
      </c>
      <c r="W49" s="60">
        <f>Formato!S53</f>
        <v>0</v>
      </c>
      <c r="X49" s="60">
        <f>Formato!T53</f>
        <v>0</v>
      </c>
      <c r="Y49" s="60">
        <f>Formato!U53</f>
        <v>0</v>
      </c>
      <c r="Z49" s="60">
        <f>Formato!V53</f>
        <v>0</v>
      </c>
      <c r="AA49" s="60">
        <f>Formato!W53</f>
        <v>279161</v>
      </c>
      <c r="AB49" s="61">
        <f t="shared" si="0"/>
        <v>0</v>
      </c>
    </row>
    <row r="50" spans="1:28" ht="56.25" x14ac:dyDescent="0.2">
      <c r="A50" s="56">
        <f>Formato!A54</f>
        <v>49</v>
      </c>
      <c r="B50" s="56">
        <f>Formato!B54</f>
        <v>305842</v>
      </c>
      <c r="C50" s="56" t="str">
        <f>Formato!C54</f>
        <v>HLC305842</v>
      </c>
      <c r="D50" s="56">
        <f>Formato!D54</f>
        <v>0</v>
      </c>
      <c r="E50" s="56">
        <f>Formato!E54</f>
        <v>0</v>
      </c>
      <c r="F50" s="56">
        <f>Formato!F54</f>
        <v>0</v>
      </c>
      <c r="G50" s="56">
        <f>Formato!G54</f>
        <v>0</v>
      </c>
      <c r="H50" s="57">
        <f>Formato!H54</f>
        <v>0</v>
      </c>
      <c r="I50" s="57">
        <f>Formato!I54</f>
        <v>0</v>
      </c>
      <c r="J50" s="56">
        <f>Formato!J54</f>
        <v>104667</v>
      </c>
      <c r="K50" s="56">
        <f>Formato!K54</f>
        <v>104667</v>
      </c>
      <c r="L50" s="56">
        <f>Formato!L54</f>
        <v>104667</v>
      </c>
      <c r="M50" s="56" t="str">
        <f>Formato!M54</f>
        <v>Reclamación no registra en sistema.</v>
      </c>
      <c r="N50" s="56" t="e">
        <f>Formato!#REF!</f>
        <v>#REF!</v>
      </c>
      <c r="O50" s="58" t="e">
        <f>VLOOKUP($N50,Hoja1!$C$2:$D$20,2,0)</f>
        <v>#REF!</v>
      </c>
      <c r="P50" s="58" t="e">
        <f>Formato!#REF!</f>
        <v>#REF!</v>
      </c>
      <c r="Q50" s="58" t="e">
        <f>Formato!#REF!</f>
        <v>#REF!</v>
      </c>
      <c r="R50" s="59">
        <f>Formato!N54</f>
        <v>0</v>
      </c>
      <c r="S50" s="60">
        <f>Formato!O54</f>
        <v>0</v>
      </c>
      <c r="T50" s="58">
        <f>Formato!P54</f>
        <v>0</v>
      </c>
      <c r="U50" s="58">
        <f>Formato!Q54</f>
        <v>0</v>
      </c>
      <c r="V50" s="58">
        <f>Formato!R54</f>
        <v>0</v>
      </c>
      <c r="W50" s="60">
        <f>Formato!S54</f>
        <v>0</v>
      </c>
      <c r="X50" s="60">
        <f>Formato!T54</f>
        <v>0</v>
      </c>
      <c r="Y50" s="60">
        <f>Formato!U54</f>
        <v>0</v>
      </c>
      <c r="Z50" s="60">
        <f>Formato!V54</f>
        <v>0</v>
      </c>
      <c r="AA50" s="60">
        <f>Formato!W54</f>
        <v>104667</v>
      </c>
      <c r="AB50" s="61">
        <f t="shared" si="0"/>
        <v>0</v>
      </c>
    </row>
    <row r="51" spans="1:28" ht="56.25" x14ac:dyDescent="0.2">
      <c r="A51" s="56">
        <f>Formato!A55</f>
        <v>50</v>
      </c>
      <c r="B51" s="56">
        <f>Formato!B55</f>
        <v>306166</v>
      </c>
      <c r="C51" s="56" t="str">
        <f>Formato!C55</f>
        <v>HLC306166</v>
      </c>
      <c r="D51" s="56">
        <f>Formato!D55</f>
        <v>0</v>
      </c>
      <c r="E51" s="56">
        <f>Formato!E55</f>
        <v>0</v>
      </c>
      <c r="F51" s="56">
        <f>Formato!F55</f>
        <v>0</v>
      </c>
      <c r="G51" s="56">
        <f>Formato!G55</f>
        <v>0</v>
      </c>
      <c r="H51" s="57">
        <f>Formato!H55</f>
        <v>0</v>
      </c>
      <c r="I51" s="57">
        <f>Formato!I55</f>
        <v>0</v>
      </c>
      <c r="J51" s="56">
        <f>Formato!J55</f>
        <v>153166</v>
      </c>
      <c r="K51" s="56">
        <f>Formato!K55</f>
        <v>153166</v>
      </c>
      <c r="L51" s="56">
        <f>Formato!L55</f>
        <v>153166</v>
      </c>
      <c r="M51" s="56" t="str">
        <f>Formato!M55</f>
        <v>Reclamación no registra en sistema.</v>
      </c>
      <c r="N51" s="56" t="e">
        <f>Formato!#REF!</f>
        <v>#REF!</v>
      </c>
      <c r="O51" s="58" t="e">
        <f>VLOOKUP($N51,Hoja1!$C$2:$D$20,2,0)</f>
        <v>#REF!</v>
      </c>
      <c r="P51" s="58" t="e">
        <f>Formato!#REF!</f>
        <v>#REF!</v>
      </c>
      <c r="Q51" s="58" t="e">
        <f>Formato!#REF!</f>
        <v>#REF!</v>
      </c>
      <c r="R51" s="59">
        <f>Formato!N55</f>
        <v>0</v>
      </c>
      <c r="S51" s="60">
        <f>Formato!O55</f>
        <v>0</v>
      </c>
      <c r="T51" s="58">
        <f>Formato!P55</f>
        <v>0</v>
      </c>
      <c r="U51" s="58">
        <f>Formato!Q55</f>
        <v>0</v>
      </c>
      <c r="V51" s="58">
        <f>Formato!R55</f>
        <v>0</v>
      </c>
      <c r="W51" s="60">
        <f>Formato!S55</f>
        <v>0</v>
      </c>
      <c r="X51" s="60">
        <f>Formato!T55</f>
        <v>0</v>
      </c>
      <c r="Y51" s="60">
        <f>Formato!U55</f>
        <v>0</v>
      </c>
      <c r="Z51" s="60">
        <f>Formato!V55</f>
        <v>0</v>
      </c>
      <c r="AA51" s="60">
        <f>Formato!W55</f>
        <v>153166</v>
      </c>
      <c r="AB51" s="61">
        <f t="shared" si="0"/>
        <v>0</v>
      </c>
    </row>
    <row r="52" spans="1:28" ht="56.25" x14ac:dyDescent="0.2">
      <c r="A52" s="56">
        <f>Formato!A56</f>
        <v>51</v>
      </c>
      <c r="B52" s="56">
        <f>Formato!B56</f>
        <v>308089</v>
      </c>
      <c r="C52" s="56" t="str">
        <f>Formato!C56</f>
        <v>HLC308089</v>
      </c>
      <c r="D52" s="56">
        <f>Formato!D56</f>
        <v>0</v>
      </c>
      <c r="E52" s="56">
        <f>Formato!E56</f>
        <v>0</v>
      </c>
      <c r="F52" s="56">
        <f>Formato!F56</f>
        <v>0</v>
      </c>
      <c r="G52" s="56">
        <f>Formato!G56</f>
        <v>0</v>
      </c>
      <c r="H52" s="57">
        <f>Formato!H56</f>
        <v>0</v>
      </c>
      <c r="I52" s="57">
        <f>Formato!I56</f>
        <v>0</v>
      </c>
      <c r="J52" s="56">
        <f>Formato!J56</f>
        <v>216621</v>
      </c>
      <c r="K52" s="56">
        <f>Formato!K56</f>
        <v>216621</v>
      </c>
      <c r="L52" s="56">
        <f>Formato!L56</f>
        <v>216621</v>
      </c>
      <c r="M52" s="56" t="str">
        <f>Formato!M56</f>
        <v>Reclamación no registra en sistema.</v>
      </c>
      <c r="N52" s="56" t="e">
        <f>Formato!#REF!</f>
        <v>#REF!</v>
      </c>
      <c r="O52" s="58" t="e">
        <f>VLOOKUP($N52,Hoja1!$C$2:$D$20,2,0)</f>
        <v>#REF!</v>
      </c>
      <c r="P52" s="58" t="e">
        <f>Formato!#REF!</f>
        <v>#REF!</v>
      </c>
      <c r="Q52" s="58" t="e">
        <f>Formato!#REF!</f>
        <v>#REF!</v>
      </c>
      <c r="R52" s="59">
        <f>Formato!N56</f>
        <v>0</v>
      </c>
      <c r="S52" s="60">
        <f>Formato!O56</f>
        <v>0</v>
      </c>
      <c r="T52" s="58">
        <f>Formato!P56</f>
        <v>0</v>
      </c>
      <c r="U52" s="58">
        <f>Formato!Q56</f>
        <v>0</v>
      </c>
      <c r="V52" s="58">
        <f>Formato!R56</f>
        <v>0</v>
      </c>
      <c r="W52" s="60">
        <f>Formato!S56</f>
        <v>0</v>
      </c>
      <c r="X52" s="60">
        <f>Formato!T56</f>
        <v>0</v>
      </c>
      <c r="Y52" s="60">
        <f>Formato!U56</f>
        <v>0</v>
      </c>
      <c r="Z52" s="60">
        <f>Formato!V56</f>
        <v>0</v>
      </c>
      <c r="AA52" s="60">
        <f>Formato!W56</f>
        <v>216621</v>
      </c>
      <c r="AB52" s="61">
        <f t="shared" si="0"/>
        <v>0</v>
      </c>
    </row>
    <row r="53" spans="1:28" ht="56.25" x14ac:dyDescent="0.2">
      <c r="A53" s="56">
        <f>Formato!A57</f>
        <v>52</v>
      </c>
      <c r="B53" s="56">
        <f>Formato!B57</f>
        <v>351654</v>
      </c>
      <c r="C53" s="56" t="str">
        <f>Formato!C57</f>
        <v>HLC351654</v>
      </c>
      <c r="D53" s="56">
        <f>Formato!D57</f>
        <v>0</v>
      </c>
      <c r="E53" s="56">
        <f>Formato!E57</f>
        <v>0</v>
      </c>
      <c r="F53" s="56">
        <f>Formato!F57</f>
        <v>0</v>
      </c>
      <c r="G53" s="56">
        <f>Formato!G57</f>
        <v>0</v>
      </c>
      <c r="H53" s="57">
        <f>Formato!H57</f>
        <v>0</v>
      </c>
      <c r="I53" s="57">
        <f>Formato!I57</f>
        <v>0</v>
      </c>
      <c r="J53" s="56">
        <f>Formato!J57</f>
        <v>65700</v>
      </c>
      <c r="K53" s="56">
        <f>Formato!K57</f>
        <v>65700</v>
      </c>
      <c r="L53" s="56">
        <f>Formato!L57</f>
        <v>65700</v>
      </c>
      <c r="M53" s="56" t="str">
        <f>Formato!M57</f>
        <v>Reclamación no registra en sistema.</v>
      </c>
      <c r="N53" s="56" t="e">
        <f>Formato!#REF!</f>
        <v>#REF!</v>
      </c>
      <c r="O53" s="58" t="e">
        <f>VLOOKUP($N53,Hoja1!$C$2:$D$20,2,0)</f>
        <v>#REF!</v>
      </c>
      <c r="P53" s="58" t="e">
        <f>Formato!#REF!</f>
        <v>#REF!</v>
      </c>
      <c r="Q53" s="58" t="e">
        <f>Formato!#REF!</f>
        <v>#REF!</v>
      </c>
      <c r="R53" s="59">
        <f>Formato!N57</f>
        <v>0</v>
      </c>
      <c r="S53" s="60">
        <f>Formato!O57</f>
        <v>0</v>
      </c>
      <c r="T53" s="58">
        <f>Formato!P57</f>
        <v>0</v>
      </c>
      <c r="U53" s="58">
        <f>Formato!Q57</f>
        <v>0</v>
      </c>
      <c r="V53" s="58">
        <f>Formato!R57</f>
        <v>0</v>
      </c>
      <c r="W53" s="60">
        <f>Formato!S57</f>
        <v>0</v>
      </c>
      <c r="X53" s="60">
        <f>Formato!T57</f>
        <v>0</v>
      </c>
      <c r="Y53" s="60">
        <f>Formato!U57</f>
        <v>0</v>
      </c>
      <c r="Z53" s="60">
        <f>Formato!V57</f>
        <v>0</v>
      </c>
      <c r="AA53" s="60">
        <f>Formato!W57</f>
        <v>65700</v>
      </c>
      <c r="AB53" s="61">
        <f t="shared" si="0"/>
        <v>0</v>
      </c>
    </row>
    <row r="54" spans="1:28" ht="56.25" x14ac:dyDescent="0.2">
      <c r="A54" s="56">
        <f>Formato!A58</f>
        <v>53</v>
      </c>
      <c r="B54" s="56">
        <f>Formato!B58</f>
        <v>309067</v>
      </c>
      <c r="C54" s="56" t="str">
        <f>Formato!C58</f>
        <v>HLC309067</v>
      </c>
      <c r="D54" s="56">
        <f>Formato!D58</f>
        <v>0</v>
      </c>
      <c r="E54" s="56">
        <f>Formato!E58</f>
        <v>0</v>
      </c>
      <c r="F54" s="56">
        <f>Formato!F58</f>
        <v>0</v>
      </c>
      <c r="G54" s="56">
        <f>Formato!G58</f>
        <v>0</v>
      </c>
      <c r="H54" s="57">
        <f>Formato!H58</f>
        <v>0</v>
      </c>
      <c r="I54" s="57">
        <f>Formato!I58</f>
        <v>0</v>
      </c>
      <c r="J54" s="56">
        <f>Formato!J58</f>
        <v>260692</v>
      </c>
      <c r="K54" s="56">
        <f>Formato!K58</f>
        <v>260692</v>
      </c>
      <c r="L54" s="56">
        <f>Formato!L58</f>
        <v>260692</v>
      </c>
      <c r="M54" s="56" t="str">
        <f>Formato!M58</f>
        <v>Reclamación no registra en sistema.</v>
      </c>
      <c r="N54" s="56" t="e">
        <f>Formato!#REF!</f>
        <v>#REF!</v>
      </c>
      <c r="O54" s="58" t="e">
        <f>VLOOKUP($N54,Hoja1!$C$2:$D$20,2,0)</f>
        <v>#REF!</v>
      </c>
      <c r="P54" s="58" t="e">
        <f>Formato!#REF!</f>
        <v>#REF!</v>
      </c>
      <c r="Q54" s="58" t="e">
        <f>Formato!#REF!</f>
        <v>#REF!</v>
      </c>
      <c r="R54" s="59">
        <f>Formato!N58</f>
        <v>0</v>
      </c>
      <c r="S54" s="60">
        <f>Formato!O58</f>
        <v>0</v>
      </c>
      <c r="T54" s="58">
        <f>Formato!P58</f>
        <v>0</v>
      </c>
      <c r="U54" s="58">
        <f>Formato!Q58</f>
        <v>0</v>
      </c>
      <c r="V54" s="58">
        <f>Formato!R58</f>
        <v>0</v>
      </c>
      <c r="W54" s="60">
        <f>Formato!S58</f>
        <v>0</v>
      </c>
      <c r="X54" s="60">
        <f>Formato!T58</f>
        <v>0</v>
      </c>
      <c r="Y54" s="60">
        <f>Formato!U58</f>
        <v>0</v>
      </c>
      <c r="Z54" s="60">
        <f>Formato!V58</f>
        <v>0</v>
      </c>
      <c r="AA54" s="60">
        <f>Formato!W58</f>
        <v>260692</v>
      </c>
      <c r="AB54" s="61">
        <f t="shared" si="0"/>
        <v>0</v>
      </c>
    </row>
    <row r="55" spans="1:28" ht="56.25" x14ac:dyDescent="0.2">
      <c r="A55" s="56">
        <f>Formato!A59</f>
        <v>54</v>
      </c>
      <c r="B55" s="56">
        <f>Formato!B59</f>
        <v>309293</v>
      </c>
      <c r="C55" s="56" t="str">
        <f>Formato!C59</f>
        <v>HLC309293</v>
      </c>
      <c r="D55" s="56">
        <f>Formato!D59</f>
        <v>0</v>
      </c>
      <c r="E55" s="56">
        <f>Formato!E59</f>
        <v>0</v>
      </c>
      <c r="F55" s="56">
        <f>Formato!F59</f>
        <v>0</v>
      </c>
      <c r="G55" s="56">
        <f>Formato!G59</f>
        <v>0</v>
      </c>
      <c r="H55" s="57">
        <f>Formato!H59</f>
        <v>0</v>
      </c>
      <c r="I55" s="57">
        <f>Formato!I59</f>
        <v>0</v>
      </c>
      <c r="J55" s="56">
        <f>Formato!J59</f>
        <v>67167</v>
      </c>
      <c r="K55" s="56">
        <f>Formato!K59</f>
        <v>67167</v>
      </c>
      <c r="L55" s="56">
        <f>Formato!L59</f>
        <v>67167</v>
      </c>
      <c r="M55" s="56" t="str">
        <f>Formato!M59</f>
        <v>Reclamación no registra en sistema.</v>
      </c>
      <c r="N55" s="56" t="e">
        <f>Formato!#REF!</f>
        <v>#REF!</v>
      </c>
      <c r="O55" s="58" t="e">
        <f>VLOOKUP($N55,Hoja1!$C$2:$D$20,2,0)</f>
        <v>#REF!</v>
      </c>
      <c r="P55" s="58" t="e">
        <f>Formato!#REF!</f>
        <v>#REF!</v>
      </c>
      <c r="Q55" s="58" t="e">
        <f>Formato!#REF!</f>
        <v>#REF!</v>
      </c>
      <c r="R55" s="59">
        <f>Formato!N59</f>
        <v>0</v>
      </c>
      <c r="S55" s="60">
        <f>Formato!O59</f>
        <v>0</v>
      </c>
      <c r="T55" s="58">
        <f>Formato!P59</f>
        <v>0</v>
      </c>
      <c r="U55" s="58">
        <f>Formato!Q59</f>
        <v>0</v>
      </c>
      <c r="V55" s="58">
        <f>Formato!R59</f>
        <v>0</v>
      </c>
      <c r="W55" s="60">
        <f>Formato!S59</f>
        <v>0</v>
      </c>
      <c r="X55" s="60">
        <f>Formato!T59</f>
        <v>0</v>
      </c>
      <c r="Y55" s="60">
        <f>Formato!U59</f>
        <v>0</v>
      </c>
      <c r="Z55" s="60">
        <f>Formato!V59</f>
        <v>0</v>
      </c>
      <c r="AA55" s="60">
        <f>Formato!W59</f>
        <v>67167</v>
      </c>
      <c r="AB55" s="61">
        <f t="shared" si="0"/>
        <v>0</v>
      </c>
    </row>
    <row r="56" spans="1:28" ht="56.25" x14ac:dyDescent="0.2">
      <c r="A56" s="56">
        <f>Formato!A60</f>
        <v>55</v>
      </c>
      <c r="B56" s="56">
        <f>Formato!B60</f>
        <v>353896</v>
      </c>
      <c r="C56" s="56" t="str">
        <f>Formato!C60</f>
        <v>HLC353896</v>
      </c>
      <c r="D56" s="56">
        <f>Formato!D60</f>
        <v>0</v>
      </c>
      <c r="E56" s="56">
        <f>Formato!E60</f>
        <v>0</v>
      </c>
      <c r="F56" s="56">
        <f>Formato!F60</f>
        <v>0</v>
      </c>
      <c r="G56" s="56">
        <f>Formato!G60</f>
        <v>0</v>
      </c>
      <c r="H56" s="57">
        <f>Formato!H60</f>
        <v>0</v>
      </c>
      <c r="I56" s="57">
        <f>Formato!I60</f>
        <v>0</v>
      </c>
      <c r="J56" s="56">
        <f>Formato!J60</f>
        <v>325400</v>
      </c>
      <c r="K56" s="56">
        <f>Formato!K60</f>
        <v>325400</v>
      </c>
      <c r="L56" s="56">
        <f>Formato!L60</f>
        <v>325400</v>
      </c>
      <c r="M56" s="56" t="str">
        <f>Formato!M60</f>
        <v>Reclamación no registra en sistema.</v>
      </c>
      <c r="N56" s="56" t="e">
        <f>Formato!#REF!</f>
        <v>#REF!</v>
      </c>
      <c r="O56" s="58" t="e">
        <f>VLOOKUP($N56,Hoja1!$C$2:$D$20,2,0)</f>
        <v>#REF!</v>
      </c>
      <c r="P56" s="58" t="e">
        <f>Formato!#REF!</f>
        <v>#REF!</v>
      </c>
      <c r="Q56" s="58" t="e">
        <f>Formato!#REF!</f>
        <v>#REF!</v>
      </c>
      <c r="R56" s="59">
        <f>Formato!N60</f>
        <v>0</v>
      </c>
      <c r="S56" s="60">
        <f>Formato!O60</f>
        <v>0</v>
      </c>
      <c r="T56" s="58">
        <f>Formato!P60</f>
        <v>0</v>
      </c>
      <c r="U56" s="58">
        <f>Formato!Q60</f>
        <v>0</v>
      </c>
      <c r="V56" s="58">
        <f>Formato!R60</f>
        <v>0</v>
      </c>
      <c r="W56" s="60">
        <f>Formato!S60</f>
        <v>0</v>
      </c>
      <c r="X56" s="60">
        <f>Formato!T60</f>
        <v>0</v>
      </c>
      <c r="Y56" s="60">
        <f>Formato!U60</f>
        <v>0</v>
      </c>
      <c r="Z56" s="60">
        <f>Formato!V60</f>
        <v>0</v>
      </c>
      <c r="AA56" s="60">
        <f>Formato!W60</f>
        <v>325400</v>
      </c>
      <c r="AB56" s="61">
        <f t="shared" si="0"/>
        <v>0</v>
      </c>
    </row>
    <row r="57" spans="1:28" ht="56.25" x14ac:dyDescent="0.2">
      <c r="A57" s="56">
        <f>Formato!A61</f>
        <v>56</v>
      </c>
      <c r="B57" s="56">
        <f>Formato!B61</f>
        <v>357111</v>
      </c>
      <c r="C57" s="56" t="str">
        <f>Formato!C61</f>
        <v>HLC357111</v>
      </c>
      <c r="D57" s="56">
        <f>Formato!D61</f>
        <v>0</v>
      </c>
      <c r="E57" s="56">
        <f>Formato!E61</f>
        <v>0</v>
      </c>
      <c r="F57" s="56">
        <f>Formato!F61</f>
        <v>0</v>
      </c>
      <c r="G57" s="56">
        <f>Formato!G61</f>
        <v>0</v>
      </c>
      <c r="H57" s="57">
        <f>Formato!H61</f>
        <v>0</v>
      </c>
      <c r="I57" s="57">
        <f>Formato!I61</f>
        <v>0</v>
      </c>
      <c r="J57" s="56">
        <f>Formato!J61</f>
        <v>76200</v>
      </c>
      <c r="K57" s="56">
        <f>Formato!K61</f>
        <v>76200</v>
      </c>
      <c r="L57" s="56">
        <f>Formato!L61</f>
        <v>76200</v>
      </c>
      <c r="M57" s="56" t="str">
        <f>Formato!M61</f>
        <v>Reclamación no registra en sistema.</v>
      </c>
      <c r="N57" s="56" t="e">
        <f>Formato!#REF!</f>
        <v>#REF!</v>
      </c>
      <c r="O57" s="58" t="e">
        <f>VLOOKUP($N57,Hoja1!$C$2:$D$20,2,0)</f>
        <v>#REF!</v>
      </c>
      <c r="P57" s="58" t="e">
        <f>Formato!#REF!</f>
        <v>#REF!</v>
      </c>
      <c r="Q57" s="58" t="e">
        <f>Formato!#REF!</f>
        <v>#REF!</v>
      </c>
      <c r="R57" s="59">
        <f>Formato!N61</f>
        <v>0</v>
      </c>
      <c r="S57" s="60">
        <f>Formato!O61</f>
        <v>0</v>
      </c>
      <c r="T57" s="58">
        <f>Formato!P61</f>
        <v>0</v>
      </c>
      <c r="U57" s="58">
        <f>Formato!Q61</f>
        <v>0</v>
      </c>
      <c r="V57" s="58">
        <f>Formato!R61</f>
        <v>0</v>
      </c>
      <c r="W57" s="60">
        <f>Formato!S61</f>
        <v>0</v>
      </c>
      <c r="X57" s="60">
        <f>Formato!T61</f>
        <v>0</v>
      </c>
      <c r="Y57" s="60">
        <f>Formato!U61</f>
        <v>0</v>
      </c>
      <c r="Z57" s="60">
        <f>Formato!V61</f>
        <v>0</v>
      </c>
      <c r="AA57" s="60">
        <f>Formato!W61</f>
        <v>76200</v>
      </c>
      <c r="AB57" s="61">
        <f t="shared" si="0"/>
        <v>0</v>
      </c>
    </row>
    <row r="58" spans="1:28" ht="56.25" x14ac:dyDescent="0.2">
      <c r="A58" s="56">
        <f>Formato!A62</f>
        <v>57</v>
      </c>
      <c r="B58" s="56">
        <f>Formato!B62</f>
        <v>357262</v>
      </c>
      <c r="C58" s="56" t="str">
        <f>Formato!C62</f>
        <v>HLC357262</v>
      </c>
      <c r="D58" s="56">
        <f>Formato!D62</f>
        <v>0</v>
      </c>
      <c r="E58" s="56">
        <f>Formato!E62</f>
        <v>0</v>
      </c>
      <c r="F58" s="56">
        <f>Formato!F62</f>
        <v>0</v>
      </c>
      <c r="G58" s="56">
        <f>Formato!G62</f>
        <v>0</v>
      </c>
      <c r="H58" s="57">
        <f>Formato!H62</f>
        <v>0</v>
      </c>
      <c r="I58" s="57">
        <f>Formato!I62</f>
        <v>0</v>
      </c>
      <c r="J58" s="56">
        <f>Formato!J62</f>
        <v>76200</v>
      </c>
      <c r="K58" s="56">
        <f>Formato!K62</f>
        <v>76200</v>
      </c>
      <c r="L58" s="56">
        <f>Formato!L62</f>
        <v>76200</v>
      </c>
      <c r="M58" s="56" t="str">
        <f>Formato!M62</f>
        <v>Reclamación no registra en sistema.</v>
      </c>
      <c r="N58" s="56" t="e">
        <f>Formato!#REF!</f>
        <v>#REF!</v>
      </c>
      <c r="O58" s="58" t="e">
        <f>VLOOKUP($N58,Hoja1!$C$2:$D$20,2,0)</f>
        <v>#REF!</v>
      </c>
      <c r="P58" s="58" t="e">
        <f>Formato!#REF!</f>
        <v>#REF!</v>
      </c>
      <c r="Q58" s="58" t="e">
        <f>Formato!#REF!</f>
        <v>#REF!</v>
      </c>
      <c r="R58" s="59">
        <f>Formato!N62</f>
        <v>0</v>
      </c>
      <c r="S58" s="60">
        <f>Formato!O62</f>
        <v>0</v>
      </c>
      <c r="T58" s="58">
        <f>Formato!P62</f>
        <v>0</v>
      </c>
      <c r="U58" s="58">
        <f>Formato!Q62</f>
        <v>0</v>
      </c>
      <c r="V58" s="58">
        <f>Formato!R62</f>
        <v>0</v>
      </c>
      <c r="W58" s="60">
        <f>Formato!S62</f>
        <v>0</v>
      </c>
      <c r="X58" s="60">
        <f>Formato!T62</f>
        <v>0</v>
      </c>
      <c r="Y58" s="60">
        <f>Formato!U62</f>
        <v>0</v>
      </c>
      <c r="Z58" s="60">
        <f>Formato!V62</f>
        <v>0</v>
      </c>
      <c r="AA58" s="60">
        <f>Formato!W62</f>
        <v>76200</v>
      </c>
      <c r="AB58" s="61">
        <f t="shared" si="0"/>
        <v>0</v>
      </c>
    </row>
    <row r="59" spans="1:28" ht="56.25" x14ac:dyDescent="0.2">
      <c r="A59" s="56">
        <f>Formato!A63</f>
        <v>58</v>
      </c>
      <c r="B59" s="56">
        <f>Formato!B63</f>
        <v>357291</v>
      </c>
      <c r="C59" s="56" t="str">
        <f>Formato!C63</f>
        <v>HLC357291</v>
      </c>
      <c r="D59" s="56">
        <f>Formato!D63</f>
        <v>0</v>
      </c>
      <c r="E59" s="56">
        <f>Formato!E63</f>
        <v>0</v>
      </c>
      <c r="F59" s="56">
        <f>Formato!F63</f>
        <v>0</v>
      </c>
      <c r="G59" s="56">
        <f>Formato!G63</f>
        <v>0</v>
      </c>
      <c r="H59" s="57">
        <f>Formato!H63</f>
        <v>0</v>
      </c>
      <c r="I59" s="57">
        <f>Formato!I63</f>
        <v>0</v>
      </c>
      <c r="J59" s="56">
        <f>Formato!J63</f>
        <v>76200</v>
      </c>
      <c r="K59" s="56">
        <f>Formato!K63</f>
        <v>76200</v>
      </c>
      <c r="L59" s="56">
        <f>Formato!L63</f>
        <v>76200</v>
      </c>
      <c r="M59" s="56" t="str">
        <f>Formato!M63</f>
        <v>Reclamación no registra en sistema.</v>
      </c>
      <c r="N59" s="56" t="e">
        <f>Formato!#REF!</f>
        <v>#REF!</v>
      </c>
      <c r="O59" s="58" t="e">
        <f>VLOOKUP($N59,Hoja1!$C$2:$D$20,2,0)</f>
        <v>#REF!</v>
      </c>
      <c r="P59" s="58" t="e">
        <f>Formato!#REF!</f>
        <v>#REF!</v>
      </c>
      <c r="Q59" s="58" t="e">
        <f>Formato!#REF!</f>
        <v>#REF!</v>
      </c>
      <c r="R59" s="59">
        <f>Formato!N63</f>
        <v>0</v>
      </c>
      <c r="S59" s="60">
        <f>Formato!O63</f>
        <v>0</v>
      </c>
      <c r="T59" s="58">
        <f>Formato!P63</f>
        <v>0</v>
      </c>
      <c r="U59" s="58">
        <f>Formato!Q63</f>
        <v>0</v>
      </c>
      <c r="V59" s="58">
        <f>Formato!R63</f>
        <v>0</v>
      </c>
      <c r="W59" s="60">
        <f>Formato!S63</f>
        <v>0</v>
      </c>
      <c r="X59" s="60">
        <f>Formato!T63</f>
        <v>0</v>
      </c>
      <c r="Y59" s="60">
        <f>Formato!U63</f>
        <v>0</v>
      </c>
      <c r="Z59" s="60">
        <f>Formato!V63</f>
        <v>0</v>
      </c>
      <c r="AA59" s="60">
        <f>Formato!W63</f>
        <v>76200</v>
      </c>
      <c r="AB59" s="61">
        <f t="shared" si="0"/>
        <v>0</v>
      </c>
    </row>
    <row r="60" spans="1:28" ht="56.25" x14ac:dyDescent="0.2">
      <c r="A60" s="56">
        <f>Formato!A64</f>
        <v>59</v>
      </c>
      <c r="B60" s="56">
        <f>Formato!B64</f>
        <v>362176</v>
      </c>
      <c r="C60" s="56" t="str">
        <f>Formato!C64</f>
        <v>HLC362176</v>
      </c>
      <c r="D60" s="56">
        <f>Formato!D64</f>
        <v>0</v>
      </c>
      <c r="E60" s="56">
        <f>Formato!E64</f>
        <v>0</v>
      </c>
      <c r="F60" s="56">
        <f>Formato!F64</f>
        <v>0</v>
      </c>
      <c r="G60" s="56">
        <f>Formato!G64</f>
        <v>0</v>
      </c>
      <c r="H60" s="57">
        <f>Formato!H64</f>
        <v>0</v>
      </c>
      <c r="I60" s="57">
        <f>Formato!I64</f>
        <v>0</v>
      </c>
      <c r="J60" s="56">
        <f>Formato!J64</f>
        <v>308200</v>
      </c>
      <c r="K60" s="56">
        <f>Formato!K64</f>
        <v>308200</v>
      </c>
      <c r="L60" s="56">
        <f>Formato!L64</f>
        <v>308200</v>
      </c>
      <c r="M60" s="56" t="str">
        <f>Formato!M64</f>
        <v>Reclamación no registra en sistema.</v>
      </c>
      <c r="N60" s="56" t="e">
        <f>Formato!#REF!</f>
        <v>#REF!</v>
      </c>
      <c r="O60" s="58" t="e">
        <f>VLOOKUP($N60,Hoja1!$C$2:$D$20,2,0)</f>
        <v>#REF!</v>
      </c>
      <c r="P60" s="58" t="e">
        <f>Formato!#REF!</f>
        <v>#REF!</v>
      </c>
      <c r="Q60" s="58" t="e">
        <f>Formato!#REF!</f>
        <v>#REF!</v>
      </c>
      <c r="R60" s="59">
        <f>Formato!N64</f>
        <v>0</v>
      </c>
      <c r="S60" s="60">
        <f>Formato!O64</f>
        <v>0</v>
      </c>
      <c r="T60" s="58">
        <f>Formato!P64</f>
        <v>0</v>
      </c>
      <c r="U60" s="58">
        <f>Formato!Q64</f>
        <v>0</v>
      </c>
      <c r="V60" s="58">
        <f>Formato!R64</f>
        <v>0</v>
      </c>
      <c r="W60" s="60">
        <f>Formato!S64</f>
        <v>0</v>
      </c>
      <c r="X60" s="60">
        <f>Formato!T64</f>
        <v>0</v>
      </c>
      <c r="Y60" s="60">
        <f>Formato!U64</f>
        <v>0</v>
      </c>
      <c r="Z60" s="60">
        <f>Formato!V64</f>
        <v>0</v>
      </c>
      <c r="AA60" s="60">
        <f>Formato!W64</f>
        <v>308200</v>
      </c>
      <c r="AB60" s="61">
        <f t="shared" si="0"/>
        <v>0</v>
      </c>
    </row>
    <row r="61" spans="1:28" ht="56.25" x14ac:dyDescent="0.2">
      <c r="A61" s="56">
        <f>Formato!A65</f>
        <v>60</v>
      </c>
      <c r="B61" s="56">
        <f>Formato!B65</f>
        <v>362844</v>
      </c>
      <c r="C61" s="56" t="str">
        <f>Formato!C65</f>
        <v>HLC362844</v>
      </c>
      <c r="D61" s="56">
        <f>Formato!D65</f>
        <v>0</v>
      </c>
      <c r="E61" s="56">
        <f>Formato!E65</f>
        <v>0</v>
      </c>
      <c r="F61" s="56">
        <f>Formato!F65</f>
        <v>0</v>
      </c>
      <c r="G61" s="56">
        <f>Formato!G65</f>
        <v>0</v>
      </c>
      <c r="H61" s="57">
        <f>Formato!H65</f>
        <v>0</v>
      </c>
      <c r="I61" s="57">
        <f>Formato!I65</f>
        <v>0</v>
      </c>
      <c r="J61" s="56">
        <f>Formato!J65</f>
        <v>338800</v>
      </c>
      <c r="K61" s="56">
        <f>Formato!K65</f>
        <v>338800</v>
      </c>
      <c r="L61" s="56">
        <f>Formato!L65</f>
        <v>338800</v>
      </c>
      <c r="M61" s="56" t="str">
        <f>Formato!M65</f>
        <v>Reclamación no registra en sistema.</v>
      </c>
      <c r="N61" s="56" t="e">
        <f>Formato!#REF!</f>
        <v>#REF!</v>
      </c>
      <c r="O61" s="58" t="e">
        <f>VLOOKUP($N61,Hoja1!$C$2:$D$20,2,0)</f>
        <v>#REF!</v>
      </c>
      <c r="P61" s="58" t="e">
        <f>Formato!#REF!</f>
        <v>#REF!</v>
      </c>
      <c r="Q61" s="58" t="e">
        <f>Formato!#REF!</f>
        <v>#REF!</v>
      </c>
      <c r="R61" s="59">
        <f>Formato!N65</f>
        <v>0</v>
      </c>
      <c r="S61" s="60">
        <f>Formato!O65</f>
        <v>0</v>
      </c>
      <c r="T61" s="58">
        <f>Formato!P65</f>
        <v>0</v>
      </c>
      <c r="U61" s="58">
        <f>Formato!Q65</f>
        <v>0</v>
      </c>
      <c r="V61" s="58">
        <f>Formato!R65</f>
        <v>0</v>
      </c>
      <c r="W61" s="60">
        <f>Formato!S65</f>
        <v>0</v>
      </c>
      <c r="X61" s="60">
        <f>Formato!T65</f>
        <v>0</v>
      </c>
      <c r="Y61" s="60">
        <f>Formato!U65</f>
        <v>0</v>
      </c>
      <c r="Z61" s="60">
        <f>Formato!V65</f>
        <v>0</v>
      </c>
      <c r="AA61" s="60">
        <f>Formato!W65</f>
        <v>338800</v>
      </c>
      <c r="AB61" s="61">
        <f t="shared" si="0"/>
        <v>0</v>
      </c>
    </row>
    <row r="62" spans="1:28" ht="56.25" x14ac:dyDescent="0.2">
      <c r="A62" s="56">
        <f>Formato!A66</f>
        <v>61</v>
      </c>
      <c r="B62" s="56">
        <f>Formato!B66</f>
        <v>311672</v>
      </c>
      <c r="C62" s="56" t="str">
        <f>Formato!C66</f>
        <v>HLC311672</v>
      </c>
      <c r="D62" s="56">
        <f>Formato!D66</f>
        <v>0</v>
      </c>
      <c r="E62" s="56">
        <f>Formato!E66</f>
        <v>0</v>
      </c>
      <c r="F62" s="56">
        <f>Formato!F66</f>
        <v>0</v>
      </c>
      <c r="G62" s="56">
        <f>Formato!G66</f>
        <v>0</v>
      </c>
      <c r="H62" s="57">
        <f>Formato!H66</f>
        <v>0</v>
      </c>
      <c r="I62" s="57">
        <f>Formato!I66</f>
        <v>0</v>
      </c>
      <c r="J62" s="56">
        <f>Formato!J66</f>
        <v>255600</v>
      </c>
      <c r="K62" s="56">
        <f>Formato!K66</f>
        <v>255600</v>
      </c>
      <c r="L62" s="56">
        <f>Formato!L66</f>
        <v>209551</v>
      </c>
      <c r="M62" s="56" t="str">
        <f>Formato!M66</f>
        <v>Reclamación no registra en sistema.</v>
      </c>
      <c r="N62" s="56" t="e">
        <f>Formato!#REF!</f>
        <v>#REF!</v>
      </c>
      <c r="O62" s="58" t="e">
        <f>VLOOKUP($N62,Hoja1!$C$2:$D$20,2,0)</f>
        <v>#REF!</v>
      </c>
      <c r="P62" s="58" t="e">
        <f>Formato!#REF!</f>
        <v>#REF!</v>
      </c>
      <c r="Q62" s="58" t="e">
        <f>Formato!#REF!</f>
        <v>#REF!</v>
      </c>
      <c r="R62" s="59">
        <f>Formato!N66</f>
        <v>0</v>
      </c>
      <c r="S62" s="60">
        <f>Formato!O66</f>
        <v>0</v>
      </c>
      <c r="T62" s="58">
        <f>Formato!P66</f>
        <v>0</v>
      </c>
      <c r="U62" s="58">
        <f>Formato!Q66</f>
        <v>0</v>
      </c>
      <c r="V62" s="58">
        <f>Formato!R66</f>
        <v>0</v>
      </c>
      <c r="W62" s="60">
        <f>Formato!S66</f>
        <v>0</v>
      </c>
      <c r="X62" s="60">
        <f>Formato!T66</f>
        <v>0</v>
      </c>
      <c r="Y62" s="60">
        <f>Formato!U66</f>
        <v>0</v>
      </c>
      <c r="Z62" s="60">
        <f>Formato!V66</f>
        <v>0</v>
      </c>
      <c r="AA62" s="60">
        <f>Formato!W66</f>
        <v>255600</v>
      </c>
      <c r="AB62" s="61">
        <f t="shared" si="0"/>
        <v>0</v>
      </c>
    </row>
    <row r="63" spans="1:28" ht="56.25" x14ac:dyDescent="0.2">
      <c r="A63" s="56">
        <f>Formato!A67</f>
        <v>62</v>
      </c>
      <c r="B63" s="56">
        <f>Formato!B67</f>
        <v>313409</v>
      </c>
      <c r="C63" s="56" t="str">
        <f>Formato!C67</f>
        <v>HLC313409</v>
      </c>
      <c r="D63" s="56">
        <f>Formato!D67</f>
        <v>0</v>
      </c>
      <c r="E63" s="56">
        <f>Formato!E67</f>
        <v>0</v>
      </c>
      <c r="F63" s="56">
        <f>Formato!F67</f>
        <v>0</v>
      </c>
      <c r="G63" s="56">
        <f>Formato!G67</f>
        <v>0</v>
      </c>
      <c r="H63" s="57">
        <f>Formato!H67</f>
        <v>0</v>
      </c>
      <c r="I63" s="57">
        <f>Formato!I67</f>
        <v>0</v>
      </c>
      <c r="J63" s="56">
        <f>Formato!J67</f>
        <v>554600</v>
      </c>
      <c r="K63" s="56">
        <f>Formato!K67</f>
        <v>554600</v>
      </c>
      <c r="L63" s="56">
        <f>Formato!L67</f>
        <v>554600</v>
      </c>
      <c r="M63" s="56" t="str">
        <f>Formato!M67</f>
        <v>Reclamación no registra en sistema.</v>
      </c>
      <c r="N63" s="56" t="e">
        <f>Formato!#REF!</f>
        <v>#REF!</v>
      </c>
      <c r="O63" s="58" t="e">
        <f>VLOOKUP($N63,Hoja1!$C$2:$D$20,2,0)</f>
        <v>#REF!</v>
      </c>
      <c r="P63" s="58" t="e">
        <f>Formato!#REF!</f>
        <v>#REF!</v>
      </c>
      <c r="Q63" s="58" t="e">
        <f>Formato!#REF!</f>
        <v>#REF!</v>
      </c>
      <c r="R63" s="59">
        <f>Formato!N67</f>
        <v>0</v>
      </c>
      <c r="S63" s="60">
        <f>Formato!O67</f>
        <v>0</v>
      </c>
      <c r="T63" s="58">
        <f>Formato!P67</f>
        <v>0</v>
      </c>
      <c r="U63" s="58">
        <f>Formato!Q67</f>
        <v>0</v>
      </c>
      <c r="V63" s="58">
        <f>Formato!R67</f>
        <v>0</v>
      </c>
      <c r="W63" s="60">
        <f>Formato!S67</f>
        <v>0</v>
      </c>
      <c r="X63" s="60">
        <f>Formato!T67</f>
        <v>0</v>
      </c>
      <c r="Y63" s="60">
        <f>Formato!U67</f>
        <v>0</v>
      </c>
      <c r="Z63" s="60">
        <f>Formato!V67</f>
        <v>0</v>
      </c>
      <c r="AA63" s="60">
        <f>Formato!W67</f>
        <v>554600</v>
      </c>
      <c r="AB63" s="61">
        <f t="shared" si="0"/>
        <v>0</v>
      </c>
    </row>
    <row r="64" spans="1:28" ht="56.25" x14ac:dyDescent="0.2">
      <c r="A64" s="56">
        <f>Formato!A68</f>
        <v>63</v>
      </c>
      <c r="B64" s="56">
        <f>Formato!B68</f>
        <v>316699</v>
      </c>
      <c r="C64" s="56" t="str">
        <f>Formato!C68</f>
        <v>HLC316699</v>
      </c>
      <c r="D64" s="56">
        <f>Formato!D68</f>
        <v>0</v>
      </c>
      <c r="E64" s="56">
        <f>Formato!E68</f>
        <v>0</v>
      </c>
      <c r="F64" s="56">
        <f>Formato!F68</f>
        <v>0</v>
      </c>
      <c r="G64" s="56">
        <f>Formato!G68</f>
        <v>0</v>
      </c>
      <c r="H64" s="57">
        <f>Formato!H68</f>
        <v>0</v>
      </c>
      <c r="I64" s="57">
        <f>Formato!I68</f>
        <v>0</v>
      </c>
      <c r="J64" s="56">
        <f>Formato!J68</f>
        <v>289152</v>
      </c>
      <c r="K64" s="56">
        <f>Formato!K68</f>
        <v>289152</v>
      </c>
      <c r="L64" s="56">
        <f>Formato!L68</f>
        <v>289152</v>
      </c>
      <c r="M64" s="56" t="str">
        <f>Formato!M68</f>
        <v>Reclamación no registra en sistema.</v>
      </c>
      <c r="N64" s="56" t="e">
        <f>Formato!#REF!</f>
        <v>#REF!</v>
      </c>
      <c r="O64" s="58" t="e">
        <f>VLOOKUP($N64,Hoja1!$C$2:$D$20,2,0)</f>
        <v>#REF!</v>
      </c>
      <c r="P64" s="58" t="e">
        <f>Formato!#REF!</f>
        <v>#REF!</v>
      </c>
      <c r="Q64" s="58" t="e">
        <f>Formato!#REF!</f>
        <v>#REF!</v>
      </c>
      <c r="R64" s="59">
        <f>Formato!N68</f>
        <v>0</v>
      </c>
      <c r="S64" s="60">
        <f>Formato!O68</f>
        <v>0</v>
      </c>
      <c r="T64" s="58">
        <f>Formato!P68</f>
        <v>0</v>
      </c>
      <c r="U64" s="58">
        <f>Formato!Q68</f>
        <v>0</v>
      </c>
      <c r="V64" s="58">
        <f>Formato!R68</f>
        <v>0</v>
      </c>
      <c r="W64" s="60">
        <f>Formato!S68</f>
        <v>0</v>
      </c>
      <c r="X64" s="60">
        <f>Formato!T68</f>
        <v>0</v>
      </c>
      <c r="Y64" s="60">
        <f>Formato!U68</f>
        <v>0</v>
      </c>
      <c r="Z64" s="60">
        <f>Formato!V68</f>
        <v>0</v>
      </c>
      <c r="AA64" s="60">
        <f>Formato!W68</f>
        <v>289152</v>
      </c>
      <c r="AB64" s="61">
        <f t="shared" si="0"/>
        <v>0</v>
      </c>
    </row>
    <row r="65" spans="1:28" ht="56.25" x14ac:dyDescent="0.2">
      <c r="A65" s="56">
        <f>Formato!A69</f>
        <v>64</v>
      </c>
      <c r="B65" s="56">
        <f>Formato!B69</f>
        <v>320488</v>
      </c>
      <c r="C65" s="56" t="str">
        <f>Formato!C69</f>
        <v>HLC320488</v>
      </c>
      <c r="D65" s="56">
        <f>Formato!D69</f>
        <v>0</v>
      </c>
      <c r="E65" s="56">
        <f>Formato!E69</f>
        <v>0</v>
      </c>
      <c r="F65" s="56">
        <f>Formato!F69</f>
        <v>0</v>
      </c>
      <c r="G65" s="56">
        <f>Formato!G69</f>
        <v>0</v>
      </c>
      <c r="H65" s="57">
        <f>Formato!H69</f>
        <v>0</v>
      </c>
      <c r="I65" s="57">
        <f>Formato!I69</f>
        <v>0</v>
      </c>
      <c r="J65" s="56">
        <f>Formato!J69</f>
        <v>76200</v>
      </c>
      <c r="K65" s="56">
        <f>Formato!K69</f>
        <v>76200</v>
      </c>
      <c r="L65" s="56">
        <f>Formato!L69</f>
        <v>76200</v>
      </c>
      <c r="M65" s="56" t="str">
        <f>Formato!M69</f>
        <v>Reclamación no registra en sistema.</v>
      </c>
      <c r="N65" s="56" t="e">
        <f>Formato!#REF!</f>
        <v>#REF!</v>
      </c>
      <c r="O65" s="58" t="e">
        <f>VLOOKUP($N65,Hoja1!$C$2:$D$20,2,0)</f>
        <v>#REF!</v>
      </c>
      <c r="P65" s="58" t="e">
        <f>Formato!#REF!</f>
        <v>#REF!</v>
      </c>
      <c r="Q65" s="58" t="e">
        <f>Formato!#REF!</f>
        <v>#REF!</v>
      </c>
      <c r="R65" s="59">
        <f>Formato!N69</f>
        <v>0</v>
      </c>
      <c r="S65" s="60">
        <f>Formato!O69</f>
        <v>0</v>
      </c>
      <c r="T65" s="58">
        <f>Formato!P69</f>
        <v>0</v>
      </c>
      <c r="U65" s="58">
        <f>Formato!Q69</f>
        <v>0</v>
      </c>
      <c r="V65" s="58">
        <f>Formato!R69</f>
        <v>0</v>
      </c>
      <c r="W65" s="60">
        <f>Formato!S69</f>
        <v>0</v>
      </c>
      <c r="X65" s="60">
        <f>Formato!T69</f>
        <v>0</v>
      </c>
      <c r="Y65" s="60">
        <f>Formato!U69</f>
        <v>0</v>
      </c>
      <c r="Z65" s="60">
        <f>Formato!V69</f>
        <v>0</v>
      </c>
      <c r="AA65" s="60">
        <f>Formato!W69</f>
        <v>76200</v>
      </c>
      <c r="AB65" s="61">
        <f t="shared" si="0"/>
        <v>0</v>
      </c>
    </row>
    <row r="66" spans="1:28" ht="56.25" x14ac:dyDescent="0.2">
      <c r="A66" s="56">
        <f>Formato!A70</f>
        <v>65</v>
      </c>
      <c r="B66" s="56">
        <f>Formato!B70</f>
        <v>332312</v>
      </c>
      <c r="C66" s="56" t="str">
        <f>Formato!C70</f>
        <v>HLC332312</v>
      </c>
      <c r="D66" s="56">
        <f>Formato!D70</f>
        <v>0</v>
      </c>
      <c r="E66" s="56">
        <f>Formato!E70</f>
        <v>0</v>
      </c>
      <c r="F66" s="56">
        <f>Formato!F70</f>
        <v>0</v>
      </c>
      <c r="G66" s="56">
        <f>Formato!G70</f>
        <v>0</v>
      </c>
      <c r="H66" s="57">
        <f>Formato!H70</f>
        <v>0</v>
      </c>
      <c r="I66" s="57">
        <f>Formato!I70</f>
        <v>0</v>
      </c>
      <c r="J66" s="56">
        <f>Formato!J70</f>
        <v>870272</v>
      </c>
      <c r="K66" s="56">
        <f>Formato!K70</f>
        <v>870272</v>
      </c>
      <c r="L66" s="56">
        <f>Formato!L70</f>
        <v>511800</v>
      </c>
      <c r="M66" s="56" t="str">
        <f>Formato!M70</f>
        <v>Reclamación no registra en sistema.</v>
      </c>
      <c r="N66" s="56" t="e">
        <f>Formato!#REF!</f>
        <v>#REF!</v>
      </c>
      <c r="O66" s="58" t="e">
        <f>VLOOKUP($N66,Hoja1!$C$2:$D$20,2,0)</f>
        <v>#REF!</v>
      </c>
      <c r="P66" s="58" t="e">
        <f>Formato!#REF!</f>
        <v>#REF!</v>
      </c>
      <c r="Q66" s="58" t="e">
        <f>Formato!#REF!</f>
        <v>#REF!</v>
      </c>
      <c r="R66" s="59">
        <f>Formato!N70</f>
        <v>0</v>
      </c>
      <c r="S66" s="60">
        <f>Formato!O70</f>
        <v>0</v>
      </c>
      <c r="T66" s="58">
        <f>Formato!P70</f>
        <v>0</v>
      </c>
      <c r="U66" s="58">
        <f>Formato!Q70</f>
        <v>0</v>
      </c>
      <c r="V66" s="58">
        <f>Formato!R70</f>
        <v>0</v>
      </c>
      <c r="W66" s="60">
        <f>Formato!S70</f>
        <v>0</v>
      </c>
      <c r="X66" s="60">
        <f>Formato!T70</f>
        <v>0</v>
      </c>
      <c r="Y66" s="60">
        <f>Formato!U70</f>
        <v>0</v>
      </c>
      <c r="Z66" s="60">
        <f>Formato!V70</f>
        <v>0</v>
      </c>
      <c r="AA66" s="60">
        <f>Formato!W70</f>
        <v>870272</v>
      </c>
      <c r="AB66" s="61">
        <f t="shared" si="0"/>
        <v>0</v>
      </c>
    </row>
    <row r="67" spans="1:28" ht="56.25" x14ac:dyDescent="0.2">
      <c r="A67" s="56">
        <f>Formato!A71</f>
        <v>66</v>
      </c>
      <c r="B67" s="56">
        <f>Formato!B71</f>
        <v>332382</v>
      </c>
      <c r="C67" s="56" t="str">
        <f>Formato!C71</f>
        <v>HLC332382</v>
      </c>
      <c r="D67" s="56">
        <f>Formato!D71</f>
        <v>0</v>
      </c>
      <c r="E67" s="56">
        <f>Formato!E71</f>
        <v>0</v>
      </c>
      <c r="F67" s="56">
        <f>Formato!F71</f>
        <v>0</v>
      </c>
      <c r="G67" s="56">
        <f>Formato!G71</f>
        <v>0</v>
      </c>
      <c r="H67" s="57">
        <f>Formato!H71</f>
        <v>0</v>
      </c>
      <c r="I67" s="57">
        <f>Formato!I71</f>
        <v>0</v>
      </c>
      <c r="J67" s="56">
        <f>Formato!J71</f>
        <v>896000</v>
      </c>
      <c r="K67" s="56">
        <f>Formato!K71</f>
        <v>896000</v>
      </c>
      <c r="L67" s="56">
        <f>Formato!L71</f>
        <v>481200</v>
      </c>
      <c r="M67" s="56" t="str">
        <f>Formato!M71</f>
        <v>Reclamación no registra en sistema.</v>
      </c>
      <c r="N67" s="56" t="e">
        <f>Formato!#REF!</f>
        <v>#REF!</v>
      </c>
      <c r="O67" s="58" t="e">
        <f>VLOOKUP($N67,Hoja1!$C$2:$D$20,2,0)</f>
        <v>#REF!</v>
      </c>
      <c r="P67" s="58" t="e">
        <f>Formato!#REF!</f>
        <v>#REF!</v>
      </c>
      <c r="Q67" s="58" t="e">
        <f>Formato!#REF!</f>
        <v>#REF!</v>
      </c>
      <c r="R67" s="59">
        <f>Formato!N71</f>
        <v>0</v>
      </c>
      <c r="S67" s="60">
        <f>Formato!O71</f>
        <v>0</v>
      </c>
      <c r="T67" s="58">
        <f>Formato!P71</f>
        <v>0</v>
      </c>
      <c r="U67" s="58">
        <f>Formato!Q71</f>
        <v>0</v>
      </c>
      <c r="V67" s="58">
        <f>Formato!R71</f>
        <v>0</v>
      </c>
      <c r="W67" s="60">
        <f>Formato!S71</f>
        <v>0</v>
      </c>
      <c r="X67" s="60">
        <f>Formato!T71</f>
        <v>0</v>
      </c>
      <c r="Y67" s="60">
        <f>Formato!U71</f>
        <v>0</v>
      </c>
      <c r="Z67" s="60">
        <f>Formato!V71</f>
        <v>0</v>
      </c>
      <c r="AA67" s="60">
        <f>Formato!W71</f>
        <v>896000</v>
      </c>
      <c r="AB67" s="61">
        <f t="shared" ref="AB67:AB75" si="1">J67-S67-Y67-AA67-T67-U67</f>
        <v>0</v>
      </c>
    </row>
    <row r="68" spans="1:28" ht="56.25" x14ac:dyDescent="0.2">
      <c r="A68" s="56">
        <f>Formato!A72</f>
        <v>67</v>
      </c>
      <c r="B68" s="56">
        <f>Formato!B72</f>
        <v>332659</v>
      </c>
      <c r="C68" s="56" t="str">
        <f>Formato!C72</f>
        <v>HLC332659</v>
      </c>
      <c r="D68" s="56">
        <f>Formato!D72</f>
        <v>0</v>
      </c>
      <c r="E68" s="56">
        <f>Formato!E72</f>
        <v>0</v>
      </c>
      <c r="F68" s="56">
        <f>Formato!F72</f>
        <v>0</v>
      </c>
      <c r="G68" s="56">
        <f>Formato!G72</f>
        <v>0</v>
      </c>
      <c r="H68" s="57">
        <f>Formato!H72</f>
        <v>0</v>
      </c>
      <c r="I68" s="57">
        <f>Formato!I72</f>
        <v>0</v>
      </c>
      <c r="J68" s="56">
        <f>Formato!J72</f>
        <v>289126</v>
      </c>
      <c r="K68" s="56">
        <f>Formato!K72</f>
        <v>289126</v>
      </c>
      <c r="L68" s="56">
        <f>Formato!L72</f>
        <v>145800</v>
      </c>
      <c r="M68" s="56" t="str">
        <f>Formato!M72</f>
        <v>Reclamación no registra en sistema.</v>
      </c>
      <c r="N68" s="56" t="e">
        <f>Formato!#REF!</f>
        <v>#REF!</v>
      </c>
      <c r="O68" s="58" t="e">
        <f>VLOOKUP($N68,Hoja1!$C$2:$D$20,2,0)</f>
        <v>#REF!</v>
      </c>
      <c r="P68" s="58" t="e">
        <f>Formato!#REF!</f>
        <v>#REF!</v>
      </c>
      <c r="Q68" s="58" t="e">
        <f>Formato!#REF!</f>
        <v>#REF!</v>
      </c>
      <c r="R68" s="59">
        <f>Formato!N72</f>
        <v>0</v>
      </c>
      <c r="S68" s="60">
        <f>Formato!O72</f>
        <v>0</v>
      </c>
      <c r="T68" s="58">
        <f>Formato!P72</f>
        <v>0</v>
      </c>
      <c r="U68" s="58">
        <f>Formato!Q72</f>
        <v>0</v>
      </c>
      <c r="V68" s="58">
        <f>Formato!R72</f>
        <v>0</v>
      </c>
      <c r="W68" s="60">
        <f>Formato!S72</f>
        <v>0</v>
      </c>
      <c r="X68" s="60">
        <f>Formato!T72</f>
        <v>0</v>
      </c>
      <c r="Y68" s="60">
        <f>Formato!U72</f>
        <v>0</v>
      </c>
      <c r="Z68" s="60">
        <f>Formato!V72</f>
        <v>0</v>
      </c>
      <c r="AA68" s="60">
        <f>Formato!W72</f>
        <v>289126</v>
      </c>
      <c r="AB68" s="61">
        <f t="shared" si="1"/>
        <v>0</v>
      </c>
    </row>
    <row r="69" spans="1:28" ht="56.25" x14ac:dyDescent="0.2">
      <c r="A69" s="56">
        <f>Formato!A73</f>
        <v>68</v>
      </c>
      <c r="B69" s="56">
        <f>Formato!B73</f>
        <v>344302</v>
      </c>
      <c r="C69" s="56" t="str">
        <f>Formato!C73</f>
        <v>HLC344302</v>
      </c>
      <c r="D69" s="56">
        <f>Formato!D73</f>
        <v>0</v>
      </c>
      <c r="E69" s="56">
        <f>Formato!E73</f>
        <v>0</v>
      </c>
      <c r="F69" s="56">
        <f>Formato!F73</f>
        <v>0</v>
      </c>
      <c r="G69" s="56">
        <f>Formato!G73</f>
        <v>0</v>
      </c>
      <c r="H69" s="57">
        <f>Formato!H73</f>
        <v>0</v>
      </c>
      <c r="I69" s="57">
        <f>Formato!I73</f>
        <v>0</v>
      </c>
      <c r="J69" s="56">
        <f>Formato!J73</f>
        <v>173700</v>
      </c>
      <c r="K69" s="56">
        <f>Formato!K73</f>
        <v>173700</v>
      </c>
      <c r="L69" s="56">
        <f>Formato!L73</f>
        <v>2800</v>
      </c>
      <c r="M69" s="56" t="str">
        <f>Formato!M73</f>
        <v>Reclamación no registra en sistema.</v>
      </c>
      <c r="N69" s="56" t="e">
        <f>Formato!#REF!</f>
        <v>#REF!</v>
      </c>
      <c r="O69" s="58" t="e">
        <f>VLOOKUP($N69,Hoja1!$C$2:$D$20,2,0)</f>
        <v>#REF!</v>
      </c>
      <c r="P69" s="58" t="e">
        <f>Formato!#REF!</f>
        <v>#REF!</v>
      </c>
      <c r="Q69" s="58" t="e">
        <f>Formato!#REF!</f>
        <v>#REF!</v>
      </c>
      <c r="R69" s="59">
        <f>Formato!N73</f>
        <v>0</v>
      </c>
      <c r="S69" s="60">
        <f>Formato!O73</f>
        <v>0</v>
      </c>
      <c r="T69" s="58">
        <f>Formato!P73</f>
        <v>0</v>
      </c>
      <c r="U69" s="58">
        <f>Formato!Q73</f>
        <v>0</v>
      </c>
      <c r="V69" s="58">
        <f>Formato!R73</f>
        <v>0</v>
      </c>
      <c r="W69" s="60">
        <f>Formato!S73</f>
        <v>0</v>
      </c>
      <c r="X69" s="60">
        <f>Formato!T73</f>
        <v>0</v>
      </c>
      <c r="Y69" s="60">
        <f>Formato!U73</f>
        <v>0</v>
      </c>
      <c r="Z69" s="60">
        <f>Formato!V73</f>
        <v>0</v>
      </c>
      <c r="AA69" s="60">
        <f>Formato!W73</f>
        <v>173700</v>
      </c>
      <c r="AB69" s="61">
        <f t="shared" si="1"/>
        <v>0</v>
      </c>
    </row>
    <row r="70" spans="1:28" ht="56.25" x14ac:dyDescent="0.2">
      <c r="A70" s="56">
        <f>Formato!A74</f>
        <v>69</v>
      </c>
      <c r="B70" s="56">
        <f>Formato!B74</f>
        <v>368667</v>
      </c>
      <c r="C70" s="56" t="str">
        <f>Formato!C74</f>
        <v>HLC368667</v>
      </c>
      <c r="D70" s="56">
        <f>Formato!D74</f>
        <v>0</v>
      </c>
      <c r="E70" s="56">
        <f>Formato!E74</f>
        <v>0</v>
      </c>
      <c r="F70" s="56">
        <f>Formato!F74</f>
        <v>0</v>
      </c>
      <c r="G70" s="56">
        <f>Formato!G74</f>
        <v>0</v>
      </c>
      <c r="H70" s="57">
        <f>Formato!H74</f>
        <v>0</v>
      </c>
      <c r="I70" s="57">
        <f>Formato!I74</f>
        <v>0</v>
      </c>
      <c r="J70" s="56">
        <f>Formato!J74</f>
        <v>463000</v>
      </c>
      <c r="K70" s="56">
        <f>Formato!K74</f>
        <v>463000</v>
      </c>
      <c r="L70" s="56">
        <f>Formato!L74</f>
        <v>377600</v>
      </c>
      <c r="M70" s="56" t="str">
        <f>Formato!M74</f>
        <v>Reclamación no registra en sistema.</v>
      </c>
      <c r="N70" s="56" t="e">
        <f>Formato!#REF!</f>
        <v>#REF!</v>
      </c>
      <c r="O70" s="58" t="e">
        <f>VLOOKUP($N70,Hoja1!$C$2:$D$20,2,0)</f>
        <v>#REF!</v>
      </c>
      <c r="P70" s="58" t="e">
        <f>Formato!#REF!</f>
        <v>#REF!</v>
      </c>
      <c r="Q70" s="58" t="e">
        <f>Formato!#REF!</f>
        <v>#REF!</v>
      </c>
      <c r="R70" s="59">
        <f>Formato!N74</f>
        <v>0</v>
      </c>
      <c r="S70" s="60">
        <f>Formato!O74</f>
        <v>0</v>
      </c>
      <c r="T70" s="58">
        <f>Formato!P74</f>
        <v>0</v>
      </c>
      <c r="U70" s="58">
        <f>Formato!Q74</f>
        <v>0</v>
      </c>
      <c r="V70" s="58">
        <f>Formato!R74</f>
        <v>0</v>
      </c>
      <c r="W70" s="60">
        <f>Formato!S74</f>
        <v>0</v>
      </c>
      <c r="X70" s="60">
        <f>Formato!T74</f>
        <v>0</v>
      </c>
      <c r="Y70" s="60">
        <f>Formato!U74</f>
        <v>0</v>
      </c>
      <c r="Z70" s="60">
        <f>Formato!V74</f>
        <v>0</v>
      </c>
      <c r="AA70" s="60">
        <f>Formato!W74</f>
        <v>463000</v>
      </c>
      <c r="AB70" s="61">
        <f t="shared" si="1"/>
        <v>0</v>
      </c>
    </row>
    <row r="71" spans="1:28" ht="56.25" x14ac:dyDescent="0.2">
      <c r="A71" s="56">
        <f>Formato!A75</f>
        <v>70</v>
      </c>
      <c r="B71" s="56">
        <f>Formato!B75</f>
        <v>369714</v>
      </c>
      <c r="C71" s="56" t="str">
        <f>Formato!C75</f>
        <v>HLC369714</v>
      </c>
      <c r="D71" s="56">
        <f>Formato!D75</f>
        <v>0</v>
      </c>
      <c r="E71" s="56">
        <f>Formato!E75</f>
        <v>0</v>
      </c>
      <c r="F71" s="56">
        <f>Formato!F75</f>
        <v>0</v>
      </c>
      <c r="G71" s="56">
        <f>Formato!G75</f>
        <v>0</v>
      </c>
      <c r="H71" s="57">
        <f>Formato!H75</f>
        <v>0</v>
      </c>
      <c r="I71" s="57">
        <f>Formato!I75</f>
        <v>0</v>
      </c>
      <c r="J71" s="56">
        <f>Formato!J75</f>
        <v>342702</v>
      </c>
      <c r="K71" s="56">
        <f>Formato!K75</f>
        <v>342702</v>
      </c>
      <c r="L71" s="56">
        <f>Formato!L75</f>
        <v>342702</v>
      </c>
      <c r="M71" s="56" t="str">
        <f>Formato!M75</f>
        <v>Reclamación no registra en sistema.</v>
      </c>
      <c r="N71" s="56" t="e">
        <f>Formato!#REF!</f>
        <v>#REF!</v>
      </c>
      <c r="O71" s="58" t="e">
        <f>VLOOKUP($N71,Hoja1!$C$2:$D$20,2,0)</f>
        <v>#REF!</v>
      </c>
      <c r="P71" s="58" t="e">
        <f>Formato!#REF!</f>
        <v>#REF!</v>
      </c>
      <c r="Q71" s="58" t="e">
        <f>Formato!#REF!</f>
        <v>#REF!</v>
      </c>
      <c r="R71" s="59">
        <f>Formato!N75</f>
        <v>0</v>
      </c>
      <c r="S71" s="60">
        <f>Formato!O75</f>
        <v>0</v>
      </c>
      <c r="T71" s="58">
        <f>Formato!P75</f>
        <v>0</v>
      </c>
      <c r="U71" s="58">
        <f>Formato!Q75</f>
        <v>0</v>
      </c>
      <c r="V71" s="58">
        <f>Formato!R75</f>
        <v>0</v>
      </c>
      <c r="W71" s="60">
        <f>Formato!S75</f>
        <v>0</v>
      </c>
      <c r="X71" s="60">
        <f>Formato!T75</f>
        <v>0</v>
      </c>
      <c r="Y71" s="60">
        <f>Formato!U75</f>
        <v>0</v>
      </c>
      <c r="Z71" s="60">
        <f>Formato!V75</f>
        <v>0</v>
      </c>
      <c r="AA71" s="60">
        <f>Formato!W75</f>
        <v>342702</v>
      </c>
      <c r="AB71" s="61">
        <f t="shared" si="1"/>
        <v>0</v>
      </c>
    </row>
    <row r="72" spans="1:28" ht="56.25" x14ac:dyDescent="0.2">
      <c r="A72" s="56">
        <f>Formato!A76</f>
        <v>71</v>
      </c>
      <c r="B72" s="56">
        <f>Formato!B76</f>
        <v>370495</v>
      </c>
      <c r="C72" s="56" t="str">
        <f>Formato!C76</f>
        <v>HLC370495</v>
      </c>
      <c r="D72" s="56">
        <f>Formato!D76</f>
        <v>0</v>
      </c>
      <c r="E72" s="56">
        <f>Formato!E76</f>
        <v>0</v>
      </c>
      <c r="F72" s="56">
        <f>Formato!F76</f>
        <v>0</v>
      </c>
      <c r="G72" s="56">
        <f>Formato!G76</f>
        <v>0</v>
      </c>
      <c r="H72" s="57">
        <f>Formato!H76</f>
        <v>0</v>
      </c>
      <c r="I72" s="57">
        <f>Formato!I76</f>
        <v>0</v>
      </c>
      <c r="J72" s="56">
        <f>Formato!J76</f>
        <v>85400</v>
      </c>
      <c r="K72" s="56">
        <f>Formato!K76</f>
        <v>85400</v>
      </c>
      <c r="L72" s="56">
        <f>Formato!L76</f>
        <v>85400</v>
      </c>
      <c r="M72" s="56" t="str">
        <f>Formato!M76</f>
        <v>Reclamación no registra en sistema.</v>
      </c>
      <c r="N72" s="56" t="e">
        <f>Formato!#REF!</f>
        <v>#REF!</v>
      </c>
      <c r="O72" s="58" t="e">
        <f>VLOOKUP($N72,Hoja1!$C$2:$D$20,2,0)</f>
        <v>#REF!</v>
      </c>
      <c r="P72" s="58" t="e">
        <f>Formato!#REF!</f>
        <v>#REF!</v>
      </c>
      <c r="Q72" s="58" t="e">
        <f>Formato!#REF!</f>
        <v>#REF!</v>
      </c>
      <c r="R72" s="59">
        <f>Formato!N76</f>
        <v>0</v>
      </c>
      <c r="S72" s="60">
        <f>Formato!O76</f>
        <v>0</v>
      </c>
      <c r="T72" s="58">
        <f>Formato!P76</f>
        <v>0</v>
      </c>
      <c r="U72" s="58">
        <f>Formato!Q76</f>
        <v>0</v>
      </c>
      <c r="V72" s="58">
        <f>Formato!R76</f>
        <v>0</v>
      </c>
      <c r="W72" s="60">
        <f>Formato!S76</f>
        <v>0</v>
      </c>
      <c r="X72" s="60">
        <f>Formato!T76</f>
        <v>0</v>
      </c>
      <c r="Y72" s="60">
        <f>Formato!U76</f>
        <v>0</v>
      </c>
      <c r="Z72" s="60">
        <f>Formato!V76</f>
        <v>0</v>
      </c>
      <c r="AA72" s="60">
        <f>Formato!W76</f>
        <v>85400</v>
      </c>
      <c r="AB72" s="61">
        <f t="shared" si="1"/>
        <v>0</v>
      </c>
    </row>
    <row r="73" spans="1:28" ht="56.25" x14ac:dyDescent="0.2">
      <c r="A73" s="56">
        <f>Formato!A77</f>
        <v>72</v>
      </c>
      <c r="B73" s="56">
        <f>Formato!B77</f>
        <v>370616</v>
      </c>
      <c r="C73" s="56" t="str">
        <f>Formato!C77</f>
        <v>HLC370616</v>
      </c>
      <c r="D73" s="56">
        <f>Formato!D77</f>
        <v>0</v>
      </c>
      <c r="E73" s="56">
        <f>Formato!E77</f>
        <v>0</v>
      </c>
      <c r="F73" s="56">
        <f>Formato!F77</f>
        <v>0</v>
      </c>
      <c r="G73" s="56">
        <f>Formato!G77</f>
        <v>0</v>
      </c>
      <c r="H73" s="57">
        <f>Formato!H77</f>
        <v>0</v>
      </c>
      <c r="I73" s="57">
        <f>Formato!I77</f>
        <v>0</v>
      </c>
      <c r="J73" s="56">
        <f>Formato!J77</f>
        <v>183548</v>
      </c>
      <c r="K73" s="56">
        <f>Formato!K77</f>
        <v>183548</v>
      </c>
      <c r="L73" s="56">
        <f>Formato!L77</f>
        <v>183548</v>
      </c>
      <c r="M73" s="56" t="str">
        <f>Formato!M77</f>
        <v>Reclamación no registra en sistema.</v>
      </c>
      <c r="N73" s="56" t="e">
        <f>Formato!#REF!</f>
        <v>#REF!</v>
      </c>
      <c r="O73" s="58" t="e">
        <f>VLOOKUP($N73,Hoja1!$C$2:$D$20,2,0)</f>
        <v>#REF!</v>
      </c>
      <c r="P73" s="58" t="e">
        <f>Formato!#REF!</f>
        <v>#REF!</v>
      </c>
      <c r="Q73" s="58" t="e">
        <f>Formato!#REF!</f>
        <v>#REF!</v>
      </c>
      <c r="R73" s="59">
        <f>Formato!N77</f>
        <v>0</v>
      </c>
      <c r="S73" s="60">
        <f>Formato!O77</f>
        <v>0</v>
      </c>
      <c r="T73" s="58">
        <f>Formato!P77</f>
        <v>0</v>
      </c>
      <c r="U73" s="58">
        <f>Formato!Q77</f>
        <v>0</v>
      </c>
      <c r="V73" s="58">
        <f>Formato!R77</f>
        <v>0</v>
      </c>
      <c r="W73" s="60">
        <f>Formato!S77</f>
        <v>0</v>
      </c>
      <c r="X73" s="60">
        <f>Formato!T77</f>
        <v>0</v>
      </c>
      <c r="Y73" s="60">
        <f>Formato!U77</f>
        <v>0</v>
      </c>
      <c r="Z73" s="60">
        <f>Formato!V77</f>
        <v>0</v>
      </c>
      <c r="AA73" s="60">
        <f>Formato!W77</f>
        <v>183548</v>
      </c>
      <c r="AB73" s="61">
        <f t="shared" si="1"/>
        <v>0</v>
      </c>
    </row>
    <row r="74" spans="1:28" ht="56.25" x14ac:dyDescent="0.2">
      <c r="A74" s="56">
        <f>Formato!A78</f>
        <v>73</v>
      </c>
      <c r="B74" s="56">
        <f>Formato!B78</f>
        <v>371961</v>
      </c>
      <c r="C74" s="56" t="str">
        <f>Formato!C78</f>
        <v>HLC371961</v>
      </c>
      <c r="D74" s="56">
        <f>Formato!D78</f>
        <v>0</v>
      </c>
      <c r="E74" s="56">
        <f>Formato!E78</f>
        <v>0</v>
      </c>
      <c r="F74" s="56">
        <f>Formato!F78</f>
        <v>0</v>
      </c>
      <c r="G74" s="56">
        <f>Formato!G78</f>
        <v>0</v>
      </c>
      <c r="H74" s="57">
        <f>Formato!H78</f>
        <v>0</v>
      </c>
      <c r="I74" s="57">
        <f>Formato!I78</f>
        <v>0</v>
      </c>
      <c r="J74" s="56">
        <f>Formato!J78</f>
        <v>151300</v>
      </c>
      <c r="K74" s="56">
        <f>Formato!K78</f>
        <v>151300</v>
      </c>
      <c r="L74" s="56">
        <f>Formato!L78</f>
        <v>151300</v>
      </c>
      <c r="M74" s="56" t="str">
        <f>Formato!M78</f>
        <v>Reclamación no registra en sistema.</v>
      </c>
      <c r="N74" s="56" t="e">
        <f>Formato!#REF!</f>
        <v>#REF!</v>
      </c>
      <c r="O74" s="58" t="e">
        <f>VLOOKUP($N74,Hoja1!$C$2:$D$20,2,0)</f>
        <v>#REF!</v>
      </c>
      <c r="P74" s="58" t="e">
        <f>Formato!#REF!</f>
        <v>#REF!</v>
      </c>
      <c r="Q74" s="58" t="e">
        <f>Formato!#REF!</f>
        <v>#REF!</v>
      </c>
      <c r="R74" s="59">
        <f>Formato!N78</f>
        <v>0</v>
      </c>
      <c r="S74" s="60">
        <f>Formato!O78</f>
        <v>0</v>
      </c>
      <c r="T74" s="58">
        <f>Formato!P78</f>
        <v>0</v>
      </c>
      <c r="U74" s="58">
        <f>Formato!Q78</f>
        <v>0</v>
      </c>
      <c r="V74" s="58">
        <f>Formato!R78</f>
        <v>0</v>
      </c>
      <c r="W74" s="60">
        <f>Formato!S78</f>
        <v>0</v>
      </c>
      <c r="X74" s="60">
        <f>Formato!T78</f>
        <v>0</v>
      </c>
      <c r="Y74" s="60">
        <f>Formato!U78</f>
        <v>0</v>
      </c>
      <c r="Z74" s="60">
        <f>Formato!V78</f>
        <v>0</v>
      </c>
      <c r="AA74" s="60">
        <f>Formato!W78</f>
        <v>151300</v>
      </c>
      <c r="AB74" s="61">
        <f t="shared" si="1"/>
        <v>0</v>
      </c>
    </row>
    <row r="75" spans="1:28" ht="56.25" x14ac:dyDescent="0.2">
      <c r="A75" s="56">
        <f>Formato!A79</f>
        <v>74</v>
      </c>
      <c r="B75" s="56">
        <f>Formato!B79</f>
        <v>372017</v>
      </c>
      <c r="C75" s="56" t="str">
        <f>Formato!C79</f>
        <v>HLC372017</v>
      </c>
      <c r="D75" s="56">
        <f>Formato!D79</f>
        <v>0</v>
      </c>
      <c r="E75" s="56">
        <f>Formato!E79</f>
        <v>0</v>
      </c>
      <c r="F75" s="56">
        <f>Formato!F79</f>
        <v>0</v>
      </c>
      <c r="G75" s="56">
        <f>Formato!G79</f>
        <v>0</v>
      </c>
      <c r="H75" s="57">
        <f>Formato!H79</f>
        <v>0</v>
      </c>
      <c r="I75" s="57">
        <f>Formato!I79</f>
        <v>0</v>
      </c>
      <c r="J75" s="56">
        <f>Formato!J79</f>
        <v>442528</v>
      </c>
      <c r="K75" s="56">
        <f>Formato!K79</f>
        <v>442528</v>
      </c>
      <c r="L75" s="56">
        <f>Formato!L79</f>
        <v>442528</v>
      </c>
      <c r="M75" s="56" t="str">
        <f>Formato!M79</f>
        <v>Reclamación no registra en sistema.</v>
      </c>
      <c r="N75" s="56" t="e">
        <f>Formato!#REF!</f>
        <v>#REF!</v>
      </c>
      <c r="O75" s="58" t="e">
        <f>VLOOKUP($N75,Hoja1!$C$2:$D$20,2,0)</f>
        <v>#REF!</v>
      </c>
      <c r="P75" s="58" t="e">
        <f>Formato!#REF!</f>
        <v>#REF!</v>
      </c>
      <c r="Q75" s="58" t="e">
        <f>Formato!#REF!</f>
        <v>#REF!</v>
      </c>
      <c r="R75" s="59">
        <f>Formato!N79</f>
        <v>0</v>
      </c>
      <c r="S75" s="60">
        <f>Formato!O79</f>
        <v>0</v>
      </c>
      <c r="T75" s="58">
        <f>Formato!P79</f>
        <v>0</v>
      </c>
      <c r="U75" s="58">
        <f>Formato!Q79</f>
        <v>0</v>
      </c>
      <c r="V75" s="58">
        <f>Formato!R79</f>
        <v>0</v>
      </c>
      <c r="W75" s="60">
        <f>Formato!S79</f>
        <v>0</v>
      </c>
      <c r="X75" s="60">
        <f>Formato!T79</f>
        <v>0</v>
      </c>
      <c r="Y75" s="60">
        <f>Formato!U79</f>
        <v>0</v>
      </c>
      <c r="Z75" s="60">
        <f>Formato!V79</f>
        <v>0</v>
      </c>
      <c r="AA75" s="60">
        <f>Formato!W79</f>
        <v>442528</v>
      </c>
      <c r="AB75" s="61">
        <f t="shared" si="1"/>
        <v>0</v>
      </c>
    </row>
  </sheetData>
  <autoFilter ref="A1:AF1" xr:uid="{00000000-0009-0000-0000-000002000000}"/>
  <pageMargins left="0.21" right="0.19" top="0.19" bottom="1" header="0.18" footer="0"/>
  <pageSetup orientation="landscape"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3"/>
  <sheetViews>
    <sheetView tabSelected="1" zoomScale="85" zoomScaleNormal="85" workbookViewId="0">
      <selection activeCell="F26" sqref="F26"/>
    </sheetView>
  </sheetViews>
  <sheetFormatPr baseColWidth="10" defaultRowHeight="12.75" x14ac:dyDescent="0.2"/>
  <cols>
    <col min="1" max="1" width="47.85546875" bestFit="1" customWidth="1"/>
    <col min="2" max="2" width="14.85546875" bestFit="1" customWidth="1"/>
    <col min="3" max="3" width="14.140625" bestFit="1" customWidth="1"/>
    <col min="4" max="4" width="19.42578125" bestFit="1" customWidth="1"/>
  </cols>
  <sheetData>
    <row r="1" spans="1:4" x14ac:dyDescent="0.2">
      <c r="A1" s="135" t="s">
        <v>73</v>
      </c>
      <c r="B1" s="135"/>
      <c r="C1" s="135"/>
      <c r="D1" s="135"/>
    </row>
    <row r="2" spans="1:4" x14ac:dyDescent="0.2">
      <c r="A2" s="135"/>
      <c r="B2" s="135"/>
      <c r="C2" s="135"/>
      <c r="D2" s="135"/>
    </row>
    <row r="3" spans="1:4" x14ac:dyDescent="0.2">
      <c r="A3" s="120" t="s">
        <v>83</v>
      </c>
      <c r="B3" s="121" t="s">
        <v>84</v>
      </c>
      <c r="C3" s="121" t="s">
        <v>178</v>
      </c>
      <c r="D3" s="121" t="s">
        <v>177</v>
      </c>
    </row>
    <row r="4" spans="1:4" x14ac:dyDescent="0.2">
      <c r="A4" s="119" t="s">
        <v>78</v>
      </c>
      <c r="B4" s="122">
        <v>4</v>
      </c>
      <c r="C4" s="123">
        <v>0</v>
      </c>
      <c r="D4" s="123">
        <v>919599</v>
      </c>
    </row>
    <row r="5" spans="1:4" x14ac:dyDescent="0.2">
      <c r="A5" s="119" t="s">
        <v>76</v>
      </c>
      <c r="B5" s="122">
        <v>1</v>
      </c>
      <c r="C5" s="123">
        <v>178088</v>
      </c>
      <c r="D5" s="123">
        <v>178088</v>
      </c>
    </row>
    <row r="6" spans="1:4" x14ac:dyDescent="0.2">
      <c r="A6" s="119" t="s">
        <v>166</v>
      </c>
      <c r="B6" s="122">
        <v>1</v>
      </c>
      <c r="C6" s="123">
        <v>14900</v>
      </c>
      <c r="D6" s="123">
        <v>532930</v>
      </c>
    </row>
    <row r="7" spans="1:4" x14ac:dyDescent="0.2">
      <c r="A7" s="119" t="s">
        <v>79</v>
      </c>
      <c r="B7" s="122">
        <v>68</v>
      </c>
      <c r="C7" s="123">
        <v>0</v>
      </c>
      <c r="D7" s="123">
        <v>8415247</v>
      </c>
    </row>
    <row r="8" spans="1:4" x14ac:dyDescent="0.2">
      <c r="A8" s="119" t="s">
        <v>53</v>
      </c>
      <c r="B8" s="122">
        <v>74</v>
      </c>
      <c r="C8" s="123">
        <v>192988</v>
      </c>
      <c r="D8" s="123">
        <v>10045864</v>
      </c>
    </row>
    <row r="17" spans="1:5" x14ac:dyDescent="0.2">
      <c r="A17" s="135" t="s">
        <v>75</v>
      </c>
      <c r="B17" s="135"/>
      <c r="C17" s="135"/>
      <c r="D17" s="135"/>
    </row>
    <row r="18" spans="1:5" x14ac:dyDescent="0.2">
      <c r="A18" s="135"/>
      <c r="B18" s="135"/>
      <c r="C18" s="135"/>
      <c r="D18" s="135"/>
    </row>
    <row r="19" spans="1:5" x14ac:dyDescent="0.2">
      <c r="A19" s="120" t="s">
        <v>75</v>
      </c>
      <c r="B19" s="121" t="s">
        <v>84</v>
      </c>
      <c r="C19" s="121" t="s">
        <v>85</v>
      </c>
      <c r="D19" s="121" t="s">
        <v>179</v>
      </c>
      <c r="E19" s="62"/>
    </row>
    <row r="20" spans="1:5" x14ac:dyDescent="0.2">
      <c r="A20" s="119" t="s">
        <v>243</v>
      </c>
      <c r="B20" s="122">
        <v>68</v>
      </c>
      <c r="C20" s="123">
        <v>0</v>
      </c>
      <c r="D20" s="123">
        <v>8415247</v>
      </c>
    </row>
    <row r="21" spans="1:5" x14ac:dyDescent="0.2">
      <c r="A21" s="119" t="s">
        <v>244</v>
      </c>
      <c r="B21" s="122">
        <v>5</v>
      </c>
      <c r="C21" s="123">
        <v>14900</v>
      </c>
      <c r="D21" s="123">
        <v>1452529</v>
      </c>
    </row>
    <row r="22" spans="1:5" x14ac:dyDescent="0.2">
      <c r="A22" s="119" t="s">
        <v>245</v>
      </c>
      <c r="B22" s="122">
        <v>1</v>
      </c>
      <c r="C22" s="123">
        <v>178088</v>
      </c>
      <c r="D22" s="123">
        <v>178088</v>
      </c>
    </row>
    <row r="23" spans="1:5" x14ac:dyDescent="0.2">
      <c r="A23" s="119" t="s">
        <v>53</v>
      </c>
      <c r="B23" s="122">
        <v>74</v>
      </c>
      <c r="C23" s="123">
        <v>192988</v>
      </c>
      <c r="D23" s="123">
        <v>10045864</v>
      </c>
    </row>
  </sheetData>
  <mergeCells count="2">
    <mergeCell ref="A1:D2"/>
    <mergeCell ref="A17:D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E20"/>
  <sheetViews>
    <sheetView workbookViewId="0">
      <selection activeCell="D18" sqref="D18"/>
    </sheetView>
  </sheetViews>
  <sheetFormatPr baseColWidth="10" defaultRowHeight="12.75" x14ac:dyDescent="0.2"/>
  <cols>
    <col min="2" max="2" width="11.42578125" customWidth="1"/>
    <col min="3" max="3" width="7.5703125" style="11" customWidth="1"/>
    <col min="4" max="4" width="41.7109375" style="11" customWidth="1"/>
    <col min="5" max="5" width="65.7109375" style="11" customWidth="1"/>
  </cols>
  <sheetData>
    <row r="1" spans="3:5" x14ac:dyDescent="0.2">
      <c r="C1" s="136" t="s">
        <v>23</v>
      </c>
      <c r="D1" s="136"/>
      <c r="E1" s="136"/>
    </row>
    <row r="2" spans="3:5" ht="13.5" thickBot="1" x14ac:dyDescent="0.25">
      <c r="C2" s="12" t="s">
        <v>24</v>
      </c>
      <c r="D2" s="13" t="s">
        <v>25</v>
      </c>
      <c r="E2" s="14" t="s">
        <v>26</v>
      </c>
    </row>
    <row r="3" spans="3:5" x14ac:dyDescent="0.2">
      <c r="C3" s="15">
        <v>1</v>
      </c>
      <c r="D3" s="15" t="s">
        <v>78</v>
      </c>
      <c r="E3" s="16" t="s">
        <v>27</v>
      </c>
    </row>
    <row r="4" spans="3:5" x14ac:dyDescent="0.2">
      <c r="C4" s="17">
        <v>2</v>
      </c>
      <c r="D4" s="17" t="s">
        <v>76</v>
      </c>
      <c r="E4" s="18" t="s">
        <v>28</v>
      </c>
    </row>
    <row r="5" spans="3:5" x14ac:dyDescent="0.2">
      <c r="C5" s="17">
        <v>3</v>
      </c>
      <c r="D5" s="17" t="s">
        <v>164</v>
      </c>
      <c r="E5" s="18" t="s">
        <v>29</v>
      </c>
    </row>
    <row r="6" spans="3:5" x14ac:dyDescent="0.2">
      <c r="C6" s="17">
        <v>4</v>
      </c>
      <c r="D6" s="17" t="s">
        <v>165</v>
      </c>
      <c r="E6" s="18" t="s">
        <v>31</v>
      </c>
    </row>
    <row r="7" spans="3:5" x14ac:dyDescent="0.2">
      <c r="C7" s="17">
        <v>5</v>
      </c>
      <c r="D7" s="17" t="s">
        <v>166</v>
      </c>
      <c r="E7" s="18" t="s">
        <v>32</v>
      </c>
    </row>
    <row r="8" spans="3:5" x14ac:dyDescent="0.2">
      <c r="C8" s="17">
        <v>6</v>
      </c>
      <c r="D8" s="17" t="s">
        <v>33</v>
      </c>
      <c r="E8" s="18" t="s">
        <v>34</v>
      </c>
    </row>
    <row r="9" spans="3:5" x14ac:dyDescent="0.2">
      <c r="C9" s="17">
        <v>7</v>
      </c>
      <c r="D9" s="17" t="s">
        <v>35</v>
      </c>
      <c r="E9" s="18" t="s">
        <v>36</v>
      </c>
    </row>
    <row r="10" spans="3:5" x14ac:dyDescent="0.2">
      <c r="C10" s="17">
        <v>8</v>
      </c>
      <c r="D10" s="17" t="s">
        <v>79</v>
      </c>
      <c r="E10" s="18" t="s">
        <v>37</v>
      </c>
    </row>
    <row r="11" spans="3:5" x14ac:dyDescent="0.2">
      <c r="C11" s="17">
        <v>10</v>
      </c>
      <c r="D11" s="17" t="s">
        <v>80</v>
      </c>
      <c r="E11" s="18" t="s">
        <v>38</v>
      </c>
    </row>
    <row r="12" spans="3:5" x14ac:dyDescent="0.2">
      <c r="C12" s="17">
        <v>11</v>
      </c>
      <c r="D12" s="17" t="s">
        <v>170</v>
      </c>
      <c r="E12" s="18" t="s">
        <v>39</v>
      </c>
    </row>
    <row r="13" spans="3:5" x14ac:dyDescent="0.2">
      <c r="C13" s="17">
        <v>12</v>
      </c>
      <c r="D13" s="17" t="s">
        <v>40</v>
      </c>
      <c r="E13" s="18" t="s">
        <v>41</v>
      </c>
    </row>
    <row r="14" spans="3:5" x14ac:dyDescent="0.2">
      <c r="C14" s="19">
        <v>13</v>
      </c>
      <c r="D14" s="20" t="s">
        <v>42</v>
      </c>
      <c r="E14" s="20" t="s">
        <v>43</v>
      </c>
    </row>
    <row r="15" spans="3:5" x14ac:dyDescent="0.2">
      <c r="C15" s="17">
        <v>14.3</v>
      </c>
      <c r="D15" s="17" t="s">
        <v>167</v>
      </c>
      <c r="E15" s="18" t="s">
        <v>45</v>
      </c>
    </row>
    <row r="16" spans="3:5" x14ac:dyDescent="0.2">
      <c r="C16" s="17">
        <v>14.4</v>
      </c>
      <c r="D16" s="17" t="s">
        <v>168</v>
      </c>
      <c r="E16" s="22"/>
    </row>
    <row r="17" spans="3:5" x14ac:dyDescent="0.2">
      <c r="C17" s="17">
        <v>14.5</v>
      </c>
      <c r="D17" s="17" t="s">
        <v>169</v>
      </c>
      <c r="E17" s="22"/>
    </row>
    <row r="18" spans="3:5" x14ac:dyDescent="0.2">
      <c r="C18" s="17">
        <v>14.16</v>
      </c>
      <c r="D18" s="17" t="s">
        <v>171</v>
      </c>
      <c r="E18" s="22"/>
    </row>
    <row r="19" spans="3:5" x14ac:dyDescent="0.2">
      <c r="C19" s="17">
        <v>15</v>
      </c>
      <c r="D19" s="21" t="s">
        <v>172</v>
      </c>
      <c r="E19" s="22" t="s">
        <v>49</v>
      </c>
    </row>
    <row r="20" spans="3:5" x14ac:dyDescent="0.2">
      <c r="C20" s="17">
        <v>16</v>
      </c>
      <c r="D20" s="17" t="s">
        <v>50</v>
      </c>
      <c r="E20" s="22" t="s">
        <v>51</v>
      </c>
    </row>
  </sheetData>
  <mergeCells count="1">
    <mergeCell ref="C1:E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
  <sheetViews>
    <sheetView workbookViewId="0">
      <selection activeCell="D29" sqref="D29"/>
    </sheetView>
  </sheetViews>
  <sheetFormatPr baseColWidth="10" defaultRowHeight="12.75" x14ac:dyDescent="0.2"/>
  <cols>
    <col min="4" max="4" width="27.140625" bestFit="1" customWidth="1"/>
    <col min="5" max="5" width="16.140625" customWidth="1"/>
    <col min="6" max="6" width="13.7109375" bestFit="1" customWidth="1"/>
    <col min="7" max="7" width="16.42578125" customWidth="1"/>
    <col min="8" max="8" width="16.7109375" bestFit="1" customWidth="1"/>
    <col min="9" max="9" width="15.140625" bestFit="1" customWidth="1"/>
    <col min="10" max="10" width="20.7109375" bestFit="1" customWidth="1"/>
  </cols>
  <sheetData>
    <row r="1" spans="1:10" s="28" customFormat="1" ht="30" x14ac:dyDescent="0.2">
      <c r="A1" s="29" t="s">
        <v>64</v>
      </c>
      <c r="B1" s="29" t="s">
        <v>63</v>
      </c>
      <c r="C1" s="29" t="s">
        <v>62</v>
      </c>
      <c r="D1" s="29" t="s">
        <v>55</v>
      </c>
      <c r="E1" s="29" t="s">
        <v>56</v>
      </c>
      <c r="F1" s="29" t="s">
        <v>57</v>
      </c>
      <c r="G1" s="29" t="s">
        <v>58</v>
      </c>
      <c r="H1" s="29" t="s">
        <v>59</v>
      </c>
      <c r="I1" s="29" t="s">
        <v>60</v>
      </c>
      <c r="J1" s="29" t="s">
        <v>61</v>
      </c>
    </row>
    <row r="2" spans="1:10" s="33" customFormat="1" x14ac:dyDescent="0.2">
      <c r="A2" s="31"/>
      <c r="B2" s="31"/>
      <c r="C2" s="31"/>
      <c r="D2" s="30"/>
      <c r="E2" s="31"/>
      <c r="F2" s="30"/>
      <c r="G2" s="31"/>
      <c r="H2" s="32"/>
      <c r="I2" s="31"/>
      <c r="J2" s="30"/>
    </row>
    <row r="3" spans="1:10" x14ac:dyDescent="0.2">
      <c r="A3" s="31"/>
      <c r="B3" s="34"/>
      <c r="C3" s="34"/>
      <c r="D3" s="34"/>
      <c r="E3" s="34"/>
      <c r="F3" s="34"/>
      <c r="G3" s="34"/>
      <c r="H3" s="34"/>
      <c r="I3" s="34"/>
      <c r="J3" s="34"/>
    </row>
    <row r="4" spans="1:10" x14ac:dyDescent="0.2">
      <c r="A4" s="31"/>
      <c r="B4" s="34"/>
      <c r="C4" s="34"/>
      <c r="D4" s="34"/>
      <c r="E4" s="34"/>
      <c r="F4" s="34"/>
      <c r="G4" s="34"/>
      <c r="H4" s="34"/>
      <c r="I4" s="34"/>
      <c r="J4" s="34"/>
    </row>
    <row r="5" spans="1:10" x14ac:dyDescent="0.2">
      <c r="A5" s="31"/>
      <c r="B5" s="34"/>
      <c r="C5" s="34"/>
      <c r="D5" s="34"/>
      <c r="E5" s="34"/>
      <c r="F5" s="34"/>
      <c r="G5" s="34"/>
      <c r="H5" s="34"/>
      <c r="I5" s="34"/>
      <c r="J5" s="34"/>
    </row>
    <row r="6" spans="1:10" x14ac:dyDescent="0.2">
      <c r="A6" s="31"/>
      <c r="B6" s="34"/>
      <c r="C6" s="34"/>
      <c r="D6" s="34"/>
      <c r="E6" s="34"/>
      <c r="F6" s="34"/>
      <c r="G6" s="34"/>
      <c r="H6" s="34"/>
      <c r="I6" s="34"/>
      <c r="J6" s="34"/>
    </row>
    <row r="7" spans="1:10" x14ac:dyDescent="0.2">
      <c r="A7" s="31"/>
      <c r="B7" s="34"/>
      <c r="C7" s="34"/>
      <c r="D7" s="34"/>
      <c r="E7" s="34"/>
      <c r="F7" s="34"/>
      <c r="G7" s="34"/>
      <c r="H7" s="34"/>
      <c r="I7" s="34"/>
      <c r="J7" s="34"/>
    </row>
    <row r="8" spans="1:10" x14ac:dyDescent="0.2">
      <c r="A8" s="31"/>
      <c r="B8" s="34"/>
      <c r="C8" s="34"/>
      <c r="D8" s="34"/>
      <c r="E8" s="34"/>
      <c r="F8" s="34"/>
      <c r="G8" s="34"/>
      <c r="H8" s="34"/>
      <c r="I8" s="34"/>
      <c r="J8" s="34"/>
    </row>
    <row r="9" spans="1:10" x14ac:dyDescent="0.2">
      <c r="A9" s="31"/>
      <c r="B9" s="34"/>
      <c r="C9" s="34"/>
      <c r="D9" s="34"/>
      <c r="E9" s="34"/>
      <c r="F9" s="34"/>
      <c r="G9" s="34"/>
      <c r="H9" s="34"/>
      <c r="I9" s="34"/>
      <c r="J9" s="34"/>
    </row>
    <row r="10" spans="1:10" x14ac:dyDescent="0.2">
      <c r="A10" s="31"/>
      <c r="B10" s="34"/>
      <c r="C10" s="34"/>
      <c r="D10" s="34"/>
      <c r="E10" s="34"/>
      <c r="F10" s="34"/>
      <c r="G10" s="34"/>
      <c r="H10" s="34"/>
      <c r="I10" s="34"/>
      <c r="J10" s="34"/>
    </row>
    <row r="11" spans="1:10" x14ac:dyDescent="0.2">
      <c r="A11" s="31"/>
      <c r="B11" s="34"/>
      <c r="C11" s="34"/>
      <c r="D11" s="34"/>
      <c r="E11" s="34"/>
      <c r="F11" s="34"/>
      <c r="G11" s="34"/>
      <c r="H11" s="34"/>
      <c r="I11" s="34"/>
      <c r="J11" s="34"/>
    </row>
    <row r="12" spans="1:10" x14ac:dyDescent="0.2">
      <c r="A12" s="31"/>
      <c r="B12" s="34"/>
      <c r="C12" s="34"/>
      <c r="D12" s="34"/>
      <c r="E12" s="34"/>
      <c r="F12" s="34"/>
      <c r="G12" s="34"/>
      <c r="H12" s="34"/>
      <c r="I12" s="34"/>
      <c r="J12" s="34"/>
    </row>
  </sheetData>
  <autoFilter ref="A1:J1" xr:uid="{00000000-0009-0000-0000-000005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Instructivo diligenciamiento</vt:lpstr>
      <vt:lpstr>Formato</vt:lpstr>
      <vt:lpstr>ESTADOS DE CARTERA</vt:lpstr>
      <vt:lpstr>CODIGOS DE AUDITORIA</vt:lpstr>
      <vt:lpstr>Formato (2)</vt:lpstr>
      <vt:lpstr>Preconciliacion</vt:lpstr>
      <vt:lpstr>Hoja1</vt:lpstr>
      <vt:lpstr>Certificados de cobertura</vt:lpstr>
      <vt:lpstr>FACTURA.</vt:lpstr>
    </vt:vector>
  </TitlesOfParts>
  <Company>Suramericana de Seguros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Suramericana de Seguros S.A.</dc:creator>
  <cp:lastModifiedBy>Diana Carolina Murcia Munevar</cp:lastModifiedBy>
  <cp:lastPrinted>2011-05-24T15:52:35Z</cp:lastPrinted>
  <dcterms:created xsi:type="dcterms:W3CDTF">2011-05-10T12:55:29Z</dcterms:created>
  <dcterms:modified xsi:type="dcterms:W3CDTF">2024-09-19T11:35:22Z</dcterms:modified>
</cp:coreProperties>
</file>