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YENIKA LILIANA ROJAS ROLDAN\"/>
    </mc:Choice>
  </mc:AlternateContent>
  <xr:revisionPtr revIDLastSave="0" documentId="13_ncr:1_{C59D8FDA-D553-45FA-A530-ABDC6ED7CBF9}"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<sst xmlns="http://schemas.openxmlformats.org/spreadsheetml/2006/main" count="195" uniqueCount="154">
  <si>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</si>
  <si>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</si>
  <si>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05001310501920240004200</t>
  </si>
  <si>
    <t>Juzgado</t>
  </si>
  <si>
    <t>019 LABORAL CIRCUITO MEDELLIN</t>
  </si>
  <si>
    <t>Demandado</t>
  </si>
  <si>
    <t>COLFONDOS Y OTRO</t>
  </si>
  <si>
    <t xml:space="preserve">Demandante </t>
  </si>
  <si>
    <t>YENIKA LILIANA ROJAS ROLDAN. C.C: 66.951.258</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</si>
  <si>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</si>
  <si>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</si>
  <si>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</si>
  <si>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</si>
  <si>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</si>
  <si>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</si>
  <si>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</si>
  <si>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</si>
  <si>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</si>
  <si>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</si>
  <si>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</si>
  <si>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YENIKA LILIANA ROJAS ROLDAN, IDENTIFICADA CON LA C.C: 66.951.258, NACIÓ EL 08/01/1975, SE ENCUENTRA COTIZANDO PARA OBTENER SU PENSIÓN DESDE DICIEMBRE DEL AÑO 1996, APORTES QUE INICIALMENTE REALIZÓ AL RAIS. EN DICIEMBRE DEL AÑO 1996, LA SEÑORA YENIKA LILIANA ROJAS ROLDÁN SE VINCULÓ LABORALMENTE POR PRIMERA VEZ, Y LE SOLICITARON AFILIARSE A COLFONDOS S.A., LIMITANDO ASÍ SU CONTRATACIÓN. EL DEPARTAMENTO DE RECURSOS HUMANOS GESTIONÓ LA FIRMA EN EL FORMULARIO DE AFILIACIÓN DE LA SEÑORA ROJAS ROLDÁN, QUIEN ÚNICAMENTE CONFIRMÓ SUS DATOS PERSONALES, SIN NINGÚN TIPO DE ASESORÍA PENSIONAL EN LA MATERIA. COLFONDOS S.A. NUNCA INFORMÓ A LA DEMANDANTE CÓMO SE CALCULABA LA PENSIÓN EN EL RAIS, NI LE BRINDÓ LA INFORMACIÓN SOBRE LAS CARACTERÍSTICAS POSITIVAS Y NEGATIVAS DE ESTE RÉGIMEN. EL 05/02/2024 SOLICITÓ A COLPENSIONES, EL TRASLADO DE RÉGIMEN PENSIONAL,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</si>
  <si>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</si>
  <si>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</si>
  <si>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</si>
  <si>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</si>
  <si>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</si>
  <si>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</si>
  <si>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</si>
  <si>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</si>
  <si>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</si>
  <si>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</si>
  <si>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</si>
  <si>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</si>
  <si>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</si>
  <si>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</si>
  <si>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</si>
  <si>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</si>
  <si>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13/09/2024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</si>
  <si>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</si>
  <si>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</si>
  <si>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</si>
  <si>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</si>
  <si>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</si>
  <si>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</si>
  <si>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</si>
  <si>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</si>
  <si>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</si>
  <si>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</si>
  <si>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</si>
  <si>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</si>
  <si>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</si>
  <si>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</si>
  <si>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</si>
  <si>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</si>
  <si>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</si>
  <si>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</si>
  <si>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</si>
  <si>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</si>
  <si>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</si>
  <si>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</si>
  <si>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</si>
  <si>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</si>
  <si>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</si>
  <si>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</si>
  <si>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</si>
  <si>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</si>
  <si>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</si>
  <si>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</si>
  <si>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</si>
  <si>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</si>
  <si>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</si>
  <si>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</si>
  <si>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</si>
  <si>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</si>
  <si>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</si>
  <si>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</si>
  <si>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</si>
  <si>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</si>
  <si>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</si>
  <si>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</si>
  <si>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</si>
  <si>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</si>
  <si>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</si>
  <si>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</si>
  <si>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</si>
  <si>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AJR2573</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</si>
  <si>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</si>
  <si>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</si>
  <si>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</si>
  <si>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</si>
  <si>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</si>
  <si>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</si>
  <si>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</si>
  <si>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</si>
  <si>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</si>
  <si>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</si>
  <si>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</si>
  <si>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</si>
  <si>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</si>
  <si>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</si>
  <si>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</si>
  <si>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</si>
  <si>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</si>
  <si>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</si>
  <si>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</si>
  <si>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</si>
  <si>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</si>
  <si>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</si>
  <si>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</si>
  <si>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</si>
  <si>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</si>
  <si>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</si>
  <si>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</si>
  <si>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</si>
  <si>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</si>
  <si>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</si>
  <si>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</si>
  <si>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</si>
  <si>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</si>
  <si>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</si>
  <si>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</si>
  <si>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</si>
  <si>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</si>
  <si>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</si>
  <si>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</si>
  <si>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</si>
  <si>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</si>
  <si>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</si>
  <si>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</si>
  <si>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</si>
  <si>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</si>
  <si>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</si>
  <si>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</si>
  <si>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</si>
  <si>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</si>
  <si>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</si>
  <si>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</si>
  <si>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</si>
  <si>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</si>
  <si>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</si>
  <si>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</si>
  <si>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</si>
  <si>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</si>
  <si>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</si>
  <si>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</si>
  <si>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</si>
  <si>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</si>
  <si>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</si>
  <si>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</si>
  <si>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</si>
  <si>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</si>
  <si>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</si>
  <si>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ALLIANZ VIDA
EXCEPCIONES DE MÉRITO FRENTE A LA DEMANDA
1.EXCEPCIONES FORMULADAS POR QUIEN EFECTUÓ EL LLAMAMIENTO EN GARANTÍA A MI REPRESENTADA 
2.IMPOSIBILIDAD DE SOLICITAR LA DECLARATORIA DE INEFICACIA DE AFILIACIÓN AL RAIS CUANDO LA DEMANDANTE NO PRESENTÓ AFILIACIÓN AL REGIMEN DE PRIMA MEDIA CON PRESTACIÓN DEFINIDA. 
3. ABUSO DEL DERECHO POR PARTE DE COLFONDOS S.A. AL LLAMAR EN GARANTÍA A ALLIANZ SEGUROS DE VIDA S.A. AÚN CUANDO LA AFP TIENE PLENO CONOCIMIENTO QUE NO LE ASISTE EL DERECHO DE OBTENER LA DEVOLUCIÓN Y/O RESTITUCIÓN DE LA PRIMA. 
4.AL NO PROSPERAR LAS PRETENSIONES DEL LLAMAMIENTO EN GARANTÍA, LAS AGENCIAS EN DERECHO A FAVOR DE ALLIANZ SEGUROS DE VIDA S.A. DEBEN LIQUIDARSE POR UN VALOR IGUAL AL ASUMIDO QUE COMPENSE EL ESFUERZO REALIZADO Y LA AFECTACIÓN PATRIMONIAL QUE IMPLICÓ LA CAUSA. 
5.INEXISTENCIA DE OBLIGACIÓN DE RESTITUCIÓN DE LA PRIMA DEL SEGURO PREVISIONAL AL ESTAR DEBIDAMENTE DEVENGADA EN RAZÓN DEL RIESGO ASUMIDO.
6.INEXISTENCIA DE OBLIGACIÓN A CARGO DE ALLIANZ SEGUROS DE VIDA S.A. POR CUANTO LA PRIMA DEBE PAGARSE CON LOS RECURSO PROPIOS DE LA AFP CUANDO SE DECLARA LA INEFICACIA DE TRASLADO.
7.AFILIACIÓN LIBRE Y ESPONTÁNEA LA SEÑORA JENIKA LILIANA ROJAS ROLDAN AL RÉGIMEN DE AHORRO INDIVIDIAL CON SOLIDARIDAD.
8.ERROR DE DERECHO NO VICIA EL CONSENTIMIENTO.
9.PROHIBICIÓN DE TRASLADO DEL RÉGIMEN DE AHORRO INDIVIDUAL CON SOLIDARIDAD AL RÉGIMEN DE PRIMA MEDIA CON PRESTACIÓN DEFINIDA
10.NEXISTENCIA DE LA OBLIGACIÓN DE DEVOLVER EL SEGURO PREVISIONAL CUANDO SE DECLARA LA NULIDAD Y/O INEFICACIA DE LA AFILIACIÓN POR FALTA DE CAUSA Y PORQUE AFECTA DERECHOS DE TERCEROS DE BUENA FE.
11.PRESCRIPCION
12.BUENA FE
13.GENÉRICA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</si>
  <si>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noviembre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</si>
</sst>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19513D27-C70B-47D7-BA06-FD489A52C9C5}"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09-27T15:43:48.93" personId="{19513D27-C70B-47D7-BA06-FD489A52C9C5}" id="{EC3E0C3B-45AD-4BAE-B519-F797D9536C17}">
    <text>La fecha de la afiliación no coincide con el caso particular</text>
  </threadedComment>
  <threadedComment ref="B30" dT="2024-09-27T15:44:36.97" personId="{19513D27-C70B-47D7-BA06-FD489A52C9C5}" id="{D2845F7E-84C4-41CF-9F62-1DFC18495175}">
    <text>En la excepción #7 haces referencia a una Dte diferente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70" zoomScaleNormal="70" workbookViewId="0">
      <selection activeCell="B29" sqref="B29:C2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ht="14.4" customHeight="1" x14ac:dyDescent="0.3">
      <c r="A9" s="5" t="s">
        <v>15</v>
      </c>
      <c r="B9" s="36" t="s">
        <v>12</v>
      </c>
      <c r="C9" s="36"/>
    </row>
    <row r="10" spans="1:3" ht="14.4" customHeight="1" x14ac:dyDescent="0.3">
      <c r="A10" s="5" t="s">
        <v>16</v>
      </c>
      <c r="B10" s="36" t="s">
        <v>12</v>
      </c>
      <c r="C10" s="36"/>
    </row>
    <row r="11" spans="1:3" ht="23.25" customHeight="1" x14ac:dyDescent="0.3">
      <c r="A11" s="5" t="s">
        <v>17</v>
      </c>
      <c r="B11" s="37" t="s">
        <v>18</v>
      </c>
      <c r="C11" s="38"/>
    </row>
    <row r="12" spans="1:3" ht="14.4" customHeight="1"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45552</v>
      </c>
      <c r="C27" s="48"/>
    </row>
    <row r="28" spans="1:3" x14ac:dyDescent="0.3">
      <c r="A28" s="5" t="s">
        <v>36</v>
      </c>
      <c r="B28" s="45" t="s">
        <v>37</v>
      </c>
      <c r="C28" s="45"/>
    </row>
    <row r="29" spans="1:3" x14ac:dyDescent="0.3">
      <c r="A29" s="5" t="s">
        <v>38</v>
      </c>
      <c r="B29" s="45">
        <v>45565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05001310501920240004200</v>
      </c>
      <c r="C3" s="40"/>
    </row>
    <row r="4" spans="1:3" x14ac:dyDescent="0.3">
      <c r="A4" s="5" t="s">
        <v>3</v>
      </c>
      <c r="B4" s="40" t="str">
        <f>'GENERALES NOTA 322'!B3:C3</f>
        <v>019 LABORAL CIRCUITO MEDELLIN</v>
      </c>
      <c r="C4" s="40"/>
    </row>
    <row r="5" spans="1:3" x14ac:dyDescent="0.3">
      <c r="A5" s="5" t="s">
        <v>5</v>
      </c>
      <c r="B5" s="40" t="str">
        <f>'GENERALES NOTA 322'!B4:C4</f>
        <v>COLFONDOS Y OTRO</v>
      </c>
      <c r="C5" s="40"/>
    </row>
    <row r="6" spans="1:3" x14ac:dyDescent="0.3">
      <c r="A6" s="5" t="s">
        <v>7</v>
      </c>
      <c r="B6" s="40" t="str">
        <f>'GENERALES NOTA 322'!B5:C5</f>
        <v>YENIKA LILIANA ROJAS ROLDAN. C.C: 66.951.258</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4" zoomScaleNormal="100" workbookViewId="0">
      <selection activeCell="B14" sqref="B1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05001310501920240004200</v>
      </c>
      <c r="C3" s="87"/>
    </row>
    <row r="4" spans="1:6" x14ac:dyDescent="0.3">
      <c r="A4" s="21" t="s">
        <v>3</v>
      </c>
      <c r="B4" s="87" t="str">
        <f>'GENERALES NOTA 322'!B3:C3</f>
        <v>019 LABORAL CIRCUITO MEDELLIN</v>
      </c>
      <c r="C4" s="87"/>
    </row>
    <row r="5" spans="1:6" x14ac:dyDescent="0.3">
      <c r="A5" s="21" t="s">
        <v>5</v>
      </c>
      <c r="B5" s="87" t="str">
        <f>'GENERALES NOTA 322'!B4:C4</f>
        <v>COLFONDOS Y OTRO</v>
      </c>
      <c r="C5" s="87"/>
    </row>
    <row r="6" spans="1:6" ht="14.4" customHeight="1" x14ac:dyDescent="0.3">
      <c r="A6" s="21" t="s">
        <v>7</v>
      </c>
      <c r="B6" s="87" t="str">
        <f>'GENERALES NOTA 322'!B5:C5</f>
        <v>YENIKA LILIANA ROJAS ROLDAN. C.C: 66.951.258</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153</v>
      </c>
      <c r="C16" s="84"/>
    </row>
    <row r="17" spans="1:3" ht="28.5" customHeight="1" x14ac:dyDescent="0.3">
      <c r="A17" s="14" t="s">
        <v>92</v>
      </c>
      <c r="B17" s="74">
        <f>((C19+C20+C22+C23)-C26)*C25*C27</f>
        <v>0</v>
      </c>
      <c r="C17" s="74"/>
    </row>
    <row r="18" spans="1:3" x14ac:dyDescent="0.3">
      <c r="A18" s="23" t="s">
        <v>93</v>
      </c>
      <c r="B18" s="75" t="s">
        <v>24</v>
      </c>
      <c r="C18" s="76"/>
    </row>
    <row r="19" spans="1:3" x14ac:dyDescent="0.3">
      <c r="A19" s="70"/>
      <c r="B19" s="22" t="s">
        <v>25</v>
      </c>
      <c r="C19" s="19">
        <v>0</v>
      </c>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94</v>
      </c>
      <c r="C23" s="19">
        <v>0</v>
      </c>
    </row>
    <row r="24" spans="1:3" x14ac:dyDescent="0.3">
      <c r="A24" s="71"/>
      <c r="B24" s="72" t="s">
        <v>95</v>
      </c>
      <c r="C24" s="73"/>
    </row>
    <row r="25" spans="1:3" x14ac:dyDescent="0.3">
      <c r="A25" s="25"/>
      <c r="B25" s="22" t="s">
        <v>96</v>
      </c>
      <c r="C25" s="26"/>
    </row>
    <row r="26" spans="1:3" x14ac:dyDescent="0.3">
      <c r="A26" s="27"/>
      <c r="B26" s="22" t="s">
        <v>44</v>
      </c>
      <c r="C26" s="28">
        <v>0</v>
      </c>
    </row>
    <row r="27" spans="1:3" x14ac:dyDescent="0.3">
      <c r="A27" s="27"/>
      <c r="B27" s="22" t="s">
        <v>97</v>
      </c>
      <c r="C27" s="26"/>
    </row>
    <row r="28" spans="1:3" x14ac:dyDescent="0.3">
      <c r="A28" s="18" t="s">
        <v>98</v>
      </c>
      <c r="B28" s="74">
        <f>IFERROR(B17*(VLOOKUP(B15,Hoja2!$G$1:$H$6,2,0)),16666)</f>
        <v>16666</v>
      </c>
      <c r="C28" s="74"/>
    </row>
    <row r="29" spans="1:3" ht="28.8" x14ac:dyDescent="0.3">
      <c r="A29" s="21" t="s">
        <v>99</v>
      </c>
      <c r="B29" s="77" t="s">
        <v>100</v>
      </c>
      <c r="C29" s="78"/>
    </row>
    <row r="30" spans="1:3" ht="28.8" x14ac:dyDescent="0.3">
      <c r="A30" s="21" t="s">
        <v>101</v>
      </c>
      <c r="B30" s="79" t="s">
        <v>152</v>
      </c>
      <c r="C30" s="80"/>
    </row>
    <row r="31" spans="1:3" ht="18" x14ac:dyDescent="0.3">
      <c r="A31" s="29" t="s">
        <v>102</v>
      </c>
      <c r="B31" s="29"/>
      <c r="C31" s="29"/>
    </row>
    <row r="32" spans="1:3" x14ac:dyDescent="0.3">
      <c r="A32" s="30" t="s">
        <v>103</v>
      </c>
      <c r="B32" s="69"/>
      <c r="C32" s="69"/>
    </row>
    <row r="33" spans="1:3" x14ac:dyDescent="0.3">
      <c r="A33" s="30" t="s">
        <v>104</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105</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05001310501920240004200</v>
      </c>
      <c r="C3" s="40"/>
    </row>
    <row r="4" spans="1:3" x14ac:dyDescent="0.3">
      <c r="A4" s="5" t="s">
        <v>3</v>
      </c>
      <c r="B4" s="40" t="str">
        <f>'GENERALES NOTA 322'!B3:C3</f>
        <v>019 LABORAL CIRCUITO MEDELLIN</v>
      </c>
      <c r="C4" s="40"/>
    </row>
    <row r="5" spans="1:3" ht="29.1" customHeight="1" x14ac:dyDescent="0.3">
      <c r="A5" s="5" t="s">
        <v>5</v>
      </c>
      <c r="B5" s="40" t="str">
        <f>'GENERALES NOTA 322'!B4:C4</f>
        <v>COLFONDOS Y OTRO</v>
      </c>
      <c r="C5" s="40"/>
    </row>
    <row r="6" spans="1:3" x14ac:dyDescent="0.3">
      <c r="A6" s="5" t="s">
        <v>7</v>
      </c>
      <c r="B6" s="40" t="str">
        <f>'GENERALES NOTA 322'!B5:C5</f>
        <v>YENIKA LILIANA ROJAS ROLDAN. C.C: 66.951.258</v>
      </c>
      <c r="C6" s="40"/>
    </row>
    <row r="7" spans="1:3" ht="43.5" customHeight="1" x14ac:dyDescent="0.3">
      <c r="A7" s="5" t="s">
        <v>9</v>
      </c>
      <c r="B7" s="40" t="str">
        <f>'GENERALES NOTA 322'!B6:C6</f>
        <v>LLAMADA EN GARANTIA</v>
      </c>
      <c r="C7" s="40"/>
    </row>
    <row r="8" spans="1:3" x14ac:dyDescent="0.3">
      <c r="A8" s="5" t="s">
        <v>106</v>
      </c>
      <c r="B8" s="40"/>
      <c r="C8" s="40"/>
    </row>
    <row r="9" spans="1:3" x14ac:dyDescent="0.3">
      <c r="A9" s="15" t="s">
        <v>93</v>
      </c>
      <c r="B9" s="89"/>
      <c r="C9" s="89"/>
    </row>
    <row r="10" spans="1:3" x14ac:dyDescent="0.3">
      <c r="A10" s="15" t="s">
        <v>107</v>
      </c>
      <c r="B10" s="40"/>
      <c r="C10" s="40"/>
    </row>
    <row r="11" spans="1:3" ht="28.8" x14ac:dyDescent="0.3">
      <c r="A11" s="15" t="s">
        <v>108</v>
      </c>
      <c r="B11" s="90"/>
      <c r="C11" s="68"/>
    </row>
    <row r="12" spans="1:3" ht="57.6" x14ac:dyDescent="0.3">
      <c r="A12" s="5" t="s">
        <v>109</v>
      </c>
      <c r="B12" s="40"/>
      <c r="C12" s="40"/>
    </row>
    <row r="13" spans="1:3" ht="57.6" x14ac:dyDescent="0.3">
      <c r="A13" s="5" t="s">
        <v>110</v>
      </c>
      <c r="B13" s="40"/>
      <c r="C13" s="40"/>
    </row>
    <row r="14" spans="1:3" x14ac:dyDescent="0.3">
      <c r="A14" s="5" t="s">
        <v>111</v>
      </c>
      <c r="B14" s="11"/>
      <c r="C14" s="11"/>
    </row>
    <row r="15" spans="1:3" x14ac:dyDescent="0.3">
      <c r="A15" s="15" t="s">
        <v>112</v>
      </c>
      <c r="B15" s="40"/>
      <c r="C15" s="40"/>
    </row>
    <row r="16" spans="1:3" x14ac:dyDescent="0.3">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114</v>
      </c>
    </row>
    <row r="2" spans="1:1" x14ac:dyDescent="0.3">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116</v>
      </c>
      <c r="C1" s="8" t="s">
        <v>49</v>
      </c>
      <c r="D1" s="8" t="s">
        <v>53</v>
      </c>
      <c r="E1" s="3" t="s">
        <v>54</v>
      </c>
      <c r="F1" s="2" t="s">
        <v>88</v>
      </c>
      <c r="G1" s="2" t="s">
        <v>117</v>
      </c>
      <c r="H1" s="4">
        <v>0.7</v>
      </c>
      <c r="I1" t="s">
        <v>118</v>
      </c>
      <c r="J1" t="s">
        <v>119</v>
      </c>
      <c r="L1" t="s">
        <v>10</v>
      </c>
    </row>
    <row r="2" spans="1:12" x14ac:dyDescent="0.3">
      <c r="A2" t="s">
        <v>120</v>
      </c>
      <c r="B2" t="s">
        <v>115</v>
      </c>
      <c r="C2" t="s">
        <v>121</v>
      </c>
      <c r="D2" s="2" t="s">
        <v>122</v>
      </c>
      <c r="E2" s="1" t="s">
        <v>123</v>
      </c>
      <c r="F2" s="2" t="s">
        <v>90</v>
      </c>
      <c r="G2" s="2" t="s">
        <v>124</v>
      </c>
      <c r="H2" s="4">
        <v>0.25</v>
      </c>
      <c r="I2" t="s">
        <v>125</v>
      </c>
      <c r="J2" t="s">
        <v>126</v>
      </c>
      <c r="L2" t="s">
        <v>127</v>
      </c>
    </row>
    <row r="3" spans="1:12" x14ac:dyDescent="0.3">
      <c r="A3" t="s">
        <v>128</v>
      </c>
      <c r="C3" t="s">
        <v>129</v>
      </c>
      <c r="D3" s="2" t="s">
        <v>130</v>
      </c>
      <c r="E3" s="1" t="s">
        <v>131</v>
      </c>
      <c r="F3" s="2" t="s">
        <v>132</v>
      </c>
      <c r="G3" s="2" t="s">
        <v>133</v>
      </c>
      <c r="H3" s="4">
        <v>0.55000000000000004</v>
      </c>
      <c r="I3" t="s">
        <v>134</v>
      </c>
      <c r="J3" t="s">
        <v>135</v>
      </c>
    </row>
    <row r="4" spans="1:12" x14ac:dyDescent="0.3">
      <c r="A4" t="s">
        <v>136</v>
      </c>
      <c r="C4" t="s">
        <v>137</v>
      </c>
      <c r="E4" s="1" t="s">
        <v>138</v>
      </c>
      <c r="G4" s="2" t="s">
        <v>139</v>
      </c>
      <c r="H4" s="4">
        <v>0.15</v>
      </c>
      <c r="I4" t="s">
        <v>140</v>
      </c>
      <c r="J4" t="s">
        <v>141</v>
      </c>
    </row>
    <row r="5" spans="1:12" x14ac:dyDescent="0.3">
      <c r="A5" t="s">
        <v>142</v>
      </c>
      <c r="E5" s="1" t="s">
        <v>143</v>
      </c>
      <c r="G5" s="2" t="s">
        <v>144</v>
      </c>
      <c r="H5" s="4">
        <v>0.7</v>
      </c>
      <c r="I5" t="s">
        <v>145</v>
      </c>
      <c r="J5" t="s">
        <v>146</v>
      </c>
    </row>
    <row r="6" spans="1:12" x14ac:dyDescent="0.3">
      <c r="E6" s="1" t="s">
        <v>147</v>
      </c>
      <c r="G6" s="2" t="s">
        <v>148</v>
      </c>
      <c r="H6" s="4">
        <v>0.3</v>
      </c>
      <c r="J6" t="s">
        <v>149</v>
      </c>
    </row>
    <row r="7" spans="1:12" x14ac:dyDescent="0.3">
      <c r="E7" s="1" t="s">
        <v>150</v>
      </c>
      <c r="G7" s="2" t="s">
        <v>90</v>
      </c>
    </row>
    <row r="8" spans="1:12" x14ac:dyDescent="0.3">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2024-09-27T23:27:00Z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