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Johanna Marcela Arismendy\"/>
    </mc:Choice>
  </mc:AlternateContent>
  <xr:revisionPtr revIDLastSave="0" documentId="13_ncr:1_{8D9E93CE-AF27-403E-A7A2-F15548447B5E}" xr6:coauthVersionLast="47" xr6:coauthVersionMax="47" xr10:uidLastSave="{00000000-0000-0000-0000-000000000000}"/>
  <bookViews>
    <workbookView xWindow="43095" yWindow="0" windowWidth="14610" windowHeight="15585"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<sst xmlns="http://schemas.openxmlformats.org/spreadsheetml/2006/main" count="238" uniqueCount="184">
  <si>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</si>
  <si>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</si>
  <si>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</si>
  <si>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</si>
  <si>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</si>
  <si>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</si>
  <si>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</si>
  <si>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</si>
  <si>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</si>
  <si>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</si>
  <si>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</si>
  <si>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</si>
  <si>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</si>
  <si>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</si>
  <si>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</si>
  <si>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</si>
  <si>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</si>
  <si>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</si>
  <si>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</si>
  <si>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</si>
  <si>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</si>
  <si>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</si>
  <si>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</si>
  <si>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</si>
  <si>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</si>
  <si>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</si>
  <si>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</si>
  <si>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</si>
  <si>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</si>
  <si>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</si>
  <si>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</si>
  <si>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</si>
  <si>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</si>
  <si>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</si>
  <si>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</si>
  <si>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</si>
  <si>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</si>
  <si>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</si>
  <si>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</si>
  <si>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</si>
  <si>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</si>
  <si>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</si>
  <si>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</si>
  <si>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</si>
  <si>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</si>
  <si>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</si>
  <si>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</si>
  <si>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</si>
  <si>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</si>
  <si>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</si>
  <si>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</si>
  <si>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</si>
  <si>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</si>
  <si>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</si>
  <si>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</si>
  <si>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</si>
  <si>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</si>
  <si>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</si>
  <si>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</si>
  <si>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</si>
  <si>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</si>
  <si>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</si>
  <si>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</si>
  <si>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</si>
  <si>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</si>
  <si>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</si>
  <si>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</si>
  <si>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</si>
  <si>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</si>
  <si>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</si>
  <si>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</si>
  <si>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</si>
  <si>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</si>
  <si>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</si>
  <si>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</si>
  <si>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</si>
  <si>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</si>
  <si>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</si>
  <si>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</si>
  <si>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</si>
  <si>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</si>
  <si>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</si>
  <si>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</si>
  <si>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</si>
  <si>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</si>
  <si>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</si>
  <si>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</si>
  <si>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</si>
  <si>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</si>
  <si>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</si>
  <si>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</si>
  <si>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</si>
  <si>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</si>
  <si>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</si>
  <si>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</si>
  <si>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</si>
  <si>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</si>
  <si>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</si>
  <si>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</si>
  <si>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</si>
  <si>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</si>
  <si>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</si>
  <si>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</si>
  <si>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</si>
  <si>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</si>
  <si>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</si>
  <si>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</si>
  <si>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</si>
  <si>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</si>
  <si>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</si>
  <si>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</si>
  <si>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</si>
  <si>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</si>
  <si>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</si>
  <si>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</si>
  <si>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</si>
  <si>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</si>
  <si>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</si>
  <si>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</si>
  <si>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</si>
  <si>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</si>
  <si>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</si>
  <si>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</si>
  <si>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</si>
  <si>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</si>
  <si>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</si>
  <si>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</si>
  <si>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</si>
  <si>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</si>
  <si>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</si>
  <si>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</si>
  <si>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</si>
  <si>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</si>
  <si>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</si>
  <si>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</si>
  <si>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</si>
  <si>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</si>
  <si>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</si>
  <si>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</si>
  <si>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</si>
  <si>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</si>
  <si>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</si>
  <si>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</si>
  <si>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</si>
  <si>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</si>
  <si>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</si>
  <si>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</si>
  <si>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</si>
  <si>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</si>
  <si>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</si>
  <si>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</si>
  <si>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</si>
  <si>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</si>
  <si>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</si>
  <si>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</si>
  <si>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</si>
  <si>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</si>
  <si>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110013103025 2024 00287 00.</t>
  </si>
  <si>
    <t>Juzgado 25 Civil del Circuito de Bogotá</t>
  </si>
  <si>
    <t>Cooperativa de Transporte Andina (CONTRANSANDINA) ,ALLIANZ SEGUROS S.A, Carlos Andrés Vera Ramírez.</t>
  </si>
  <si>
    <t>Medellìn-Antioquia.</t>
  </si>
  <si>
    <t>No registra</t>
  </si>
  <si>
    <t xml:space="preserve">yuryvalencia1986@gmail.com    </t>
  </si>
  <si>
    <t>01 de septiembre de 2023</t>
  </si>
  <si>
    <t>Abogada</t>
  </si>
  <si>
    <t>$6.248.604.</t>
  </si>
  <si>
    <t>1 de septiembre de 2023</t>
  </si>
  <si>
    <t>Contiene medidas cautelares</t>
  </si>
  <si>
    <t>N/A</t>
  </si>
  <si>
    <t>023179974/39</t>
  </si>
  <si>
    <t>TUYO ES S.A.S</t>
  </si>
  <si>
    <t>02 de septiembre de 2024.</t>
  </si>
  <si>
    <t>20 de septiembre de 2024.</t>
  </si>
  <si>
    <t>04 de septiembre de 2024.</t>
  </si>
  <si>
    <t>Johanna Marcela Arismendy (hija), Ihan Bonomi Arimendy (nieto), Randall Daniel Arismendy Escobar(hijo), Manuela Arismendy Patiño(nieta), María Paulina Arismendy Patiño(nieta), Yaneth Escobar Vélez(hermana).</t>
  </si>
  <si>
    <t>Adriana del Socorro Escobar Vélez.</t>
  </si>
  <si>
    <t>•	El 1 de septiembre del año 2023 en sector La Maní de la vía La Mansa – Primavera Antioquia, en el km 86+100, el vehículo de placas ESS-622, de tipo camioneta en el cual se transportaban varios pasajeros, sufre un fallo.
•	El mencionado vehículo era conducido por el señor Darío Sepúlveda Padierna, quien, ante el fallo del automotor, el cual se apaga; decide bajarse a verificar lo sucedido.
•	El vehículo en mención se rueda y choca contra un separador de vía ocasionando un volcamiento que deja como consecuencia la muerte de la señora Adriana Escobar y varios pacientes lesionados.
•	Ante ello se inicia proceso de contravención que culmina con la emisión de la Resolución 327 del 27 de febrero de 2024 por medio de la cual el señor Darío Sepúlveda Padierna es declarado contravencionalmente responsable por trasgredir las conductas típicas regladas en los artículos 55, 80 y 109 de la ley 769 de 2002.
•	Se menciona en la demanda que la señora Adriana Escobar era quien se hacía cargo de cada uno de los gastos del nieto Ihan Bonomi Artismendy, pues tiene necesidades espéciales y sus padres no contaban con el dinero suficiente para suplirlas. Así también, se indica que la señora Escobar ayudaba de manera económica en diferentes proporciones a cada uno de los demandantes.</t>
  </si>
  <si>
    <t>09 de marzo de 1963</t>
  </si>
  <si>
    <t>ESS622</t>
  </si>
  <si>
    <t xml:space="preserve">SINIESTRO   131115356  LEGIS </t>
  </si>
  <si>
    <t xml:space="preserve">23179974 -39 </t>
  </si>
  <si>
    <t xml:space="preserve">PRIORIDAD DEL FONDO </t>
  </si>
  <si>
    <t>Desde las 00:00 horas del 17/04/2023 hasta las 24:00 horas del 29/11/2023.</t>
  </si>
  <si>
    <t>PRIORIDAD FONDO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</si>
</sst>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uryvalencia198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Normal="100" workbookViewId="0">
      <selection activeCell="A22" sqref="A22:C22"/>
    </sheetView>
  </sheetViews>
  <sheetFormatPr baseColWidth="10" defaultColWidth="0" defaultRowHeight="14.5" x14ac:dyDescent="0.35"/>
  <cols>
    <col min="1" max="1" width="53.54296875" style="8" customWidth="1"/>
    <col min="2" max="2" width="55.08984375" style="8" customWidth="1"/>
    <col min="3" max="3" width="19.08984375" style="8" customWidth="1"/>
    <col min="4" max="16384" width="11.453125" style="2" hidden="1"/>
  </cols>
  <sheetData>
    <row r="1" spans="1:3" ht="18.5" x14ac:dyDescent="0.35">
      <c r="A1" s="56" t="s">
        <v>0</v>
      </c>
      <c r="B1" s="56"/>
      <c r="C1" s="56"/>
    </row>
    <row r="2" spans="1:3" x14ac:dyDescent="0.35">
      <c r="A2" s="5" t="s">
        <v>1</v>
      </c>
      <c r="B2" s="61" t="s">
        <v>157</v>
      </c>
      <c r="C2" s="62"/>
    </row>
    <row r="3" spans="1:3" x14ac:dyDescent="0.35">
      <c r="A3" s="5" t="s">
        <v>2</v>
      </c>
      <c r="B3" s="57" t="s">
        <v>158</v>
      </c>
      <c r="C3" s="58"/>
    </row>
    <row r="4" spans="1:3" x14ac:dyDescent="0.35">
      <c r="A4" s="5" t="s">
        <v>3</v>
      </c>
      <c r="B4" s="57" t="s">
        <v>159</v>
      </c>
      <c r="C4" s="58"/>
    </row>
    <row r="5" spans="1:3" ht="31.5" customHeight="1" x14ac:dyDescent="0.35">
      <c r="A5" s="5" t="s">
        <v>4</v>
      </c>
      <c r="B5" s="57" t="s">
        <v>174</v>
      </c>
      <c r="C5" s="58"/>
    </row>
    <row r="6" spans="1:3" x14ac:dyDescent="0.35">
      <c r="A6" s="5" t="s">
        <v>5</v>
      </c>
      <c r="B6" s="52" t="s">
        <v>126</v>
      </c>
      <c r="C6" s="52"/>
    </row>
    <row r="7" spans="1:3" x14ac:dyDescent="0.35">
      <c r="A7" s="27" t="s">
        <v>6</v>
      </c>
      <c r="B7" s="57" t="s">
        <v>144</v>
      </c>
      <c r="C7" s="58"/>
    </row>
    <row r="8" spans="1:3" ht="23.15" customHeight="1" x14ac:dyDescent="0.35">
      <c r="A8" s="28" t="s">
        <v>7</v>
      </c>
      <c r="B8" s="52" t="s">
        <v>175</v>
      </c>
      <c r="C8" s="52"/>
    </row>
    <row r="9" spans="1:3" x14ac:dyDescent="0.35">
      <c r="A9" s="28" t="s">
        <v>8</v>
      </c>
      <c r="B9" s="64">
        <v>42759413</v>
      </c>
      <c r="C9" s="52"/>
    </row>
    <row r="10" spans="1:3" x14ac:dyDescent="0.35">
      <c r="A10" s="28" t="s">
        <v>9</v>
      </c>
      <c r="B10" s="49" t="s">
        <v>160</v>
      </c>
      <c r="C10" s="49"/>
    </row>
    <row r="11" spans="1:3" ht="30" customHeight="1" x14ac:dyDescent="0.35">
      <c r="A11" s="29" t="s">
        <v>10</v>
      </c>
      <c r="B11" s="49" t="s">
        <v>161</v>
      </c>
      <c r="C11" s="49"/>
    </row>
    <row r="12" spans="1:3" ht="30" customHeight="1" x14ac:dyDescent="0.35">
      <c r="A12" s="5" t="s">
        <v>11</v>
      </c>
      <c r="B12" s="50" t="s">
        <v>162</v>
      </c>
      <c r="C12" s="51"/>
    </row>
    <row r="13" spans="1:3" x14ac:dyDescent="0.35">
      <c r="A13" s="5" t="s">
        <v>12</v>
      </c>
      <c r="B13" s="52" t="s">
        <v>161</v>
      </c>
      <c r="C13" s="52"/>
    </row>
    <row r="14" spans="1:3" x14ac:dyDescent="0.35">
      <c r="A14" s="5" t="s">
        <v>13</v>
      </c>
      <c r="B14" s="53" t="s">
        <v>177</v>
      </c>
      <c r="C14" s="52"/>
    </row>
    <row r="15" spans="1:3" x14ac:dyDescent="0.35">
      <c r="A15" s="5" t="s">
        <v>14</v>
      </c>
      <c r="B15" s="52">
        <v>60</v>
      </c>
      <c r="C15" s="52"/>
    </row>
    <row r="16" spans="1:3" x14ac:dyDescent="0.35">
      <c r="A16" s="5" t="s">
        <v>15</v>
      </c>
      <c r="B16" s="52" t="s">
        <v>163</v>
      </c>
      <c r="C16" s="52"/>
    </row>
    <row r="17" spans="1:3" ht="15" customHeight="1" x14ac:dyDescent="0.35">
      <c r="A17" s="5" t="s">
        <v>16</v>
      </c>
      <c r="B17" s="49" t="s">
        <v>124</v>
      </c>
      <c r="C17" s="49"/>
    </row>
    <row r="18" spans="1:3" x14ac:dyDescent="0.35">
      <c r="A18" s="5" t="s">
        <v>17</v>
      </c>
      <c r="B18" s="49" t="s">
        <v>164</v>
      </c>
      <c r="C18" s="49"/>
    </row>
    <row r="19" spans="1:3" ht="18.75" customHeight="1" x14ac:dyDescent="0.35">
      <c r="A19" s="5" t="s">
        <v>18</v>
      </c>
      <c r="B19" s="59" t="s">
        <v>165</v>
      </c>
      <c r="C19" s="60"/>
    </row>
    <row r="20" spans="1:3" x14ac:dyDescent="0.35">
      <c r="A20" s="5" t="s">
        <v>19</v>
      </c>
      <c r="B20" s="52">
        <v>1</v>
      </c>
      <c r="C20" s="52"/>
    </row>
    <row r="21" spans="1:3" ht="17.25" customHeight="1" x14ac:dyDescent="0.35">
      <c r="A21" s="5" t="s">
        <v>20</v>
      </c>
      <c r="B21" s="49" t="s">
        <v>146</v>
      </c>
      <c r="C21" s="49"/>
    </row>
    <row r="22" spans="1:3" x14ac:dyDescent="0.35">
      <c r="A22" s="109" t="s">
        <v>21</v>
      </c>
      <c r="B22" s="110" t="s">
        <v>166</v>
      </c>
      <c r="C22" s="110"/>
    </row>
    <row r="23" spans="1:3" x14ac:dyDescent="0.35">
      <c r="A23" s="28" t="s">
        <v>22</v>
      </c>
      <c r="B23" s="48" t="s">
        <v>167</v>
      </c>
      <c r="C23" s="46"/>
    </row>
    <row r="24" spans="1:3" x14ac:dyDescent="0.35">
      <c r="A24" s="28" t="s">
        <v>23</v>
      </c>
      <c r="B24" s="48" t="s">
        <v>168</v>
      </c>
      <c r="C24" s="46"/>
    </row>
    <row r="25" spans="1:3" x14ac:dyDescent="0.35">
      <c r="A25" s="63" t="s">
        <v>24</v>
      </c>
      <c r="B25" s="46" t="s">
        <v>176</v>
      </c>
      <c r="C25" s="47"/>
    </row>
    <row r="26" spans="1:3" x14ac:dyDescent="0.35">
      <c r="A26" s="63"/>
      <c r="B26" s="47"/>
      <c r="C26" s="47"/>
    </row>
    <row r="27" spans="1:3" ht="100.5" customHeight="1" x14ac:dyDescent="0.35">
      <c r="A27" s="63"/>
      <c r="B27" s="47"/>
      <c r="C27" s="47"/>
    </row>
    <row r="28" spans="1:3" x14ac:dyDescent="0.35">
      <c r="A28" s="28" t="s">
        <v>25</v>
      </c>
      <c r="B28" s="47" t="s">
        <v>170</v>
      </c>
      <c r="C28" s="47"/>
    </row>
    <row r="29" spans="1:3" x14ac:dyDescent="0.35">
      <c r="A29" s="28" t="s">
        <v>26</v>
      </c>
      <c r="B29" s="47">
        <v>9013511191</v>
      </c>
      <c r="C29" s="47"/>
    </row>
    <row r="30" spans="1:3" x14ac:dyDescent="0.35">
      <c r="A30" s="28" t="s">
        <v>27</v>
      </c>
      <c r="B30" s="47" t="s">
        <v>178</v>
      </c>
      <c r="C30" s="47"/>
    </row>
    <row r="31" spans="1:3" x14ac:dyDescent="0.35">
      <c r="A31" s="28" t="s">
        <v>28</v>
      </c>
      <c r="B31" s="47" t="s">
        <v>169</v>
      </c>
      <c r="C31" s="47"/>
    </row>
    <row r="32" spans="1:3" x14ac:dyDescent="0.35">
      <c r="A32" s="28" t="s">
        <v>29</v>
      </c>
      <c r="B32" s="54" t="s">
        <v>173</v>
      </c>
      <c r="C32" s="55"/>
    </row>
    <row r="33" spans="1:3" x14ac:dyDescent="0.35">
      <c r="A33" s="5" t="s">
        <v>30</v>
      </c>
      <c r="B33" s="53" t="s">
        <v>171</v>
      </c>
      <c r="C33" s="53"/>
    </row>
    <row r="34" spans="1:3" ht="43.5" x14ac:dyDescent="0.35">
      <c r="A34" s="5" t="s">
        <v>31</v>
      </c>
      <c r="B34" s="53" t="s">
        <v>172</v>
      </c>
      <c r="C34" s="52"/>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49457317-E860-4232-B34B-1ED9B6F184AA}"/>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1"/>
  <sheetViews>
    <sheetView tabSelected="1" zoomScale="70" zoomScaleNormal="70" workbookViewId="0">
      <selection activeCell="C34" sqref="C34"/>
    </sheetView>
  </sheetViews>
  <sheetFormatPr baseColWidth="10" defaultColWidth="0" defaultRowHeight="14.5" x14ac:dyDescent="0.35"/>
  <cols>
    <col min="1" max="1" width="49.90625" customWidth="1"/>
    <col min="2" max="2" width="31.453125" customWidth="1"/>
    <col min="3" max="3" width="90.08984375" customWidth="1"/>
    <col min="4" max="16384" width="11.453125" hidden="1"/>
  </cols>
  <sheetData>
    <row r="1" spans="1:3" ht="18.5" x14ac:dyDescent="0.35">
      <c r="A1" s="65" t="s">
        <v>32</v>
      </c>
      <c r="B1" s="65"/>
      <c r="C1" s="65"/>
    </row>
    <row r="2" spans="1:3" ht="15.75" customHeight="1" x14ac:dyDescent="0.35">
      <c r="A2" s="20" t="s">
        <v>33</v>
      </c>
      <c r="B2" s="66" t="s">
        <v>179</v>
      </c>
      <c r="C2" s="67"/>
    </row>
    <row r="3" spans="1:3" s="2" customFormat="1" x14ac:dyDescent="0.35">
      <c r="A3" s="5" t="s">
        <v>1</v>
      </c>
      <c r="B3" s="52" t="str">
        <f>'AUTOS  NOTA 322'!B2:C2</f>
        <v>110013103025 2024 00287 00.</v>
      </c>
      <c r="C3" s="52"/>
    </row>
    <row r="4" spans="1:3" s="2" customFormat="1" x14ac:dyDescent="0.35">
      <c r="A4" s="5" t="s">
        <v>2</v>
      </c>
      <c r="B4" s="52" t="str">
        <f>'AUTOS  NOTA 322'!B3:C3</f>
        <v>Juzgado 25 Civil del Circuito de Bogotá</v>
      </c>
      <c r="C4" s="52"/>
    </row>
    <row r="5" spans="1:3" s="2" customFormat="1" x14ac:dyDescent="0.35">
      <c r="A5" s="5" t="s">
        <v>3</v>
      </c>
      <c r="B5" s="52" t="str">
        <f>'AUTOS  NOTA 322'!B4:C4</f>
        <v>Cooperativa de Transporte Andina (CONTRANSANDINA) ,ALLIANZ SEGUROS S.A, Carlos Andrés Vera Ramírez.</v>
      </c>
      <c r="C5" s="52"/>
    </row>
    <row r="6" spans="1:3" s="2" customFormat="1" x14ac:dyDescent="0.35">
      <c r="A6" s="5" t="s">
        <v>4</v>
      </c>
      <c r="B6" s="52" t="str">
        <f>'AUTOS  NOTA 322'!B5:C5</f>
        <v>Johanna Marcela Arismendy (hija), Ihan Bonomi Arimendy (nieto), Randall Daniel Arismendy Escobar(hijo), Manuela Arismendy Patiño(nieta), María Paulina Arismendy Patiño(nieta), Yaneth Escobar Vélez(hermana).</v>
      </c>
      <c r="C6" s="52"/>
    </row>
    <row r="7" spans="1:3" s="2" customFormat="1" x14ac:dyDescent="0.35">
      <c r="A7" s="5" t="s">
        <v>5</v>
      </c>
      <c r="B7" s="52" t="str">
        <f>'AUTOS  NOTA 322'!B6:C6</f>
        <v>DEMANDA DIRECTA</v>
      </c>
      <c r="C7" s="52"/>
    </row>
    <row r="8" spans="1:3" s="2" customFormat="1" x14ac:dyDescent="0.35">
      <c r="A8" s="31" t="s">
        <v>34</v>
      </c>
      <c r="B8" s="52" t="str">
        <f>'AUTOS  NOTA 322'!B7:C8</f>
        <v>Adriana del Socorro Escobar Vélez.</v>
      </c>
      <c r="C8" s="52"/>
    </row>
    <row r="9" spans="1:3" x14ac:dyDescent="0.35">
      <c r="A9" s="20" t="s">
        <v>35</v>
      </c>
      <c r="B9" s="52" t="s">
        <v>180</v>
      </c>
      <c r="C9" s="52"/>
    </row>
    <row r="10" spans="1:3" x14ac:dyDescent="0.35">
      <c r="A10" s="20" t="s">
        <v>36</v>
      </c>
      <c r="B10" s="57" t="s">
        <v>144</v>
      </c>
      <c r="C10" s="58"/>
    </row>
    <row r="11" spans="1:3" x14ac:dyDescent="0.35">
      <c r="A11" s="20" t="s">
        <v>38</v>
      </c>
      <c r="B11" s="80">
        <v>120000000</v>
      </c>
      <c r="C11" s="81"/>
    </row>
    <row r="12" spans="1:3" x14ac:dyDescent="0.35">
      <c r="A12" s="20" t="s">
        <v>39</v>
      </c>
      <c r="B12" s="80">
        <v>0</v>
      </c>
      <c r="C12" s="81"/>
    </row>
    <row r="13" spans="1:3" x14ac:dyDescent="0.35">
      <c r="A13" s="20" t="s">
        <v>183</v>
      </c>
      <c r="B13" s="44"/>
      <c r="C13" s="45"/>
    </row>
    <row r="14" spans="1:3" x14ac:dyDescent="0.35">
      <c r="A14" s="20" t="s">
        <v>40</v>
      </c>
      <c r="B14" s="57" t="s">
        <v>117</v>
      </c>
      <c r="C14" s="58"/>
    </row>
    <row r="15" spans="1:3" x14ac:dyDescent="0.35">
      <c r="A15" s="20" t="s">
        <v>41</v>
      </c>
      <c r="B15" s="49" t="s">
        <v>182</v>
      </c>
      <c r="C15" s="52"/>
    </row>
    <row r="16" spans="1:3" x14ac:dyDescent="0.35">
      <c r="A16" s="20" t="s">
        <v>42</v>
      </c>
      <c r="B16" s="52" t="s">
        <v>112</v>
      </c>
      <c r="C16" s="52"/>
    </row>
    <row r="17" spans="1:3" x14ac:dyDescent="0.35">
      <c r="A17" s="20" t="s">
        <v>43</v>
      </c>
      <c r="B17" s="52" t="s">
        <v>112</v>
      </c>
      <c r="C17" s="52"/>
    </row>
    <row r="18" spans="1:3" x14ac:dyDescent="0.35">
      <c r="A18" s="82" t="s">
        <v>44</v>
      </c>
      <c r="B18" s="52"/>
      <c r="C18" s="52"/>
    </row>
    <row r="19" spans="1:3" x14ac:dyDescent="0.35">
      <c r="A19" s="83"/>
      <c r="B19" s="10" t="s">
        <v>45</v>
      </c>
      <c r="C19" s="10" t="s">
        <v>46</v>
      </c>
    </row>
    <row r="20" spans="1:3" x14ac:dyDescent="0.35">
      <c r="A20" s="83"/>
      <c r="B20" s="6" t="s">
        <v>47</v>
      </c>
      <c r="C20" s="6"/>
    </row>
    <row r="21" spans="1:3" x14ac:dyDescent="0.35">
      <c r="A21" s="83"/>
      <c r="B21" s="6"/>
      <c r="C21" s="6"/>
    </row>
    <row r="22" spans="1:3" x14ac:dyDescent="0.35">
      <c r="A22" s="84"/>
      <c r="B22" s="6"/>
      <c r="C22" s="6"/>
    </row>
    <row r="23" spans="1:3" x14ac:dyDescent="0.35">
      <c r="A23" s="20" t="s">
        <v>48</v>
      </c>
      <c r="B23" s="52"/>
      <c r="C23" s="52"/>
    </row>
    <row r="24" spans="1:3" x14ac:dyDescent="0.35">
      <c r="A24" s="20" t="s">
        <v>49</v>
      </c>
      <c r="B24" s="66"/>
      <c r="C24" s="67"/>
    </row>
    <row r="25" spans="1:3" x14ac:dyDescent="0.35">
      <c r="A25" s="20" t="s">
        <v>50</v>
      </c>
      <c r="B25" s="52" t="s">
        <v>148</v>
      </c>
      <c r="C25" s="52"/>
    </row>
    <row r="26" spans="1:3" x14ac:dyDescent="0.35">
      <c r="A26" s="20" t="s">
        <v>51</v>
      </c>
      <c r="B26" s="52"/>
      <c r="C26" s="52"/>
    </row>
    <row r="27" spans="1:3" x14ac:dyDescent="0.35">
      <c r="A27" s="20" t="s">
        <v>52</v>
      </c>
      <c r="B27" s="52"/>
      <c r="C27" s="52"/>
    </row>
    <row r="28" spans="1:3" x14ac:dyDescent="0.35">
      <c r="A28" s="19" t="s">
        <v>53</v>
      </c>
      <c r="B28" s="52"/>
      <c r="C28" s="52"/>
    </row>
    <row r="29" spans="1:3" x14ac:dyDescent="0.35">
      <c r="A29" s="68" t="s">
        <v>54</v>
      </c>
      <c r="B29" s="68"/>
      <c r="C29" s="68"/>
    </row>
    <row r="30" spans="1:3" x14ac:dyDescent="0.35">
      <c r="A30" s="78" t="s">
        <v>55</v>
      </c>
      <c r="B30" s="79"/>
      <c r="C30" s="11"/>
    </row>
    <row r="31" spans="1:3" x14ac:dyDescent="0.35">
      <c r="A31" s="78" t="s">
        <v>56</v>
      </c>
      <c r="B31" s="79"/>
      <c r="C31" s="11"/>
    </row>
    <row r="32" spans="1:3" x14ac:dyDescent="0.35">
      <c r="A32" s="78" t="s">
        <v>57</v>
      </c>
      <c r="B32" s="79"/>
      <c r="C32" s="12"/>
    </row>
    <row r="33" spans="1:3" x14ac:dyDescent="0.35">
      <c r="A33" s="78" t="s">
        <v>58</v>
      </c>
      <c r="B33" s="79"/>
      <c r="C33" s="11"/>
    </row>
    <row r="34" spans="1:3" x14ac:dyDescent="0.35">
      <c r="A34" s="78" t="s">
        <v>59</v>
      </c>
      <c r="B34" s="79"/>
      <c r="C34" s="11"/>
    </row>
    <row r="35" spans="1:3" x14ac:dyDescent="0.35">
      <c r="A35" s="78" t="s">
        <v>60</v>
      </c>
      <c r="B35" s="79"/>
      <c r="C35" s="13"/>
    </row>
    <row r="36" spans="1:3" x14ac:dyDescent="0.35">
      <c r="A36" s="69" t="s">
        <v>61</v>
      </c>
      <c r="B36" s="70"/>
      <c r="C36" s="14"/>
    </row>
    <row r="37" spans="1:3" x14ac:dyDescent="0.35">
      <c r="A37" s="69" t="s">
        <v>62</v>
      </c>
      <c r="B37" s="70"/>
      <c r="C37" s="15"/>
    </row>
    <row r="38" spans="1:3" x14ac:dyDescent="0.35">
      <c r="A38" s="71" t="s">
        <v>63</v>
      </c>
      <c r="B38" s="72"/>
      <c r="C38" s="15"/>
    </row>
    <row r="39" spans="1:3" x14ac:dyDescent="0.35">
      <c r="A39" s="73"/>
      <c r="B39" s="74"/>
      <c r="C39" s="15"/>
    </row>
    <row r="40" spans="1:3" x14ac:dyDescent="0.35">
      <c r="A40" s="75"/>
      <c r="B40" s="76"/>
      <c r="C40" s="15"/>
    </row>
    <row r="41" spans="1:3" x14ac:dyDescent="0.35">
      <c r="A41" s="77" t="s">
        <v>64</v>
      </c>
      <c r="B41" s="77"/>
      <c r="C41" s="77"/>
    </row>
    <row r="42" spans="1:3" x14ac:dyDescent="0.35">
      <c r="A42" s="17" t="s">
        <v>65</v>
      </c>
      <c r="B42" s="18"/>
      <c r="C42" s="15"/>
    </row>
    <row r="43" spans="1:3" x14ac:dyDescent="0.35">
      <c r="A43" s="69" t="s">
        <v>66</v>
      </c>
      <c r="B43" s="70"/>
      <c r="C43" s="15"/>
    </row>
    <row r="44" spans="1:3" x14ac:dyDescent="0.35">
      <c r="A44" s="69" t="s">
        <v>67</v>
      </c>
      <c r="B44" s="70"/>
      <c r="C44" s="15"/>
    </row>
    <row r="45" spans="1:3" x14ac:dyDescent="0.35">
      <c r="A45" s="17" t="s">
        <v>68</v>
      </c>
      <c r="B45" s="18"/>
      <c r="C45" s="15"/>
    </row>
    <row r="46" spans="1:3" x14ac:dyDescent="0.35">
      <c r="A46" s="17" t="s">
        <v>69</v>
      </c>
      <c r="B46" s="18"/>
      <c r="C46" s="15"/>
    </row>
    <row r="47" spans="1:3" x14ac:dyDescent="0.35">
      <c r="A47" s="69" t="s">
        <v>70</v>
      </c>
      <c r="B47" s="70"/>
      <c r="C47" s="15"/>
    </row>
    <row r="48" spans="1:3" x14ac:dyDescent="0.35">
      <c r="A48" s="17" t="s">
        <v>71</v>
      </c>
      <c r="B48" s="16"/>
      <c r="C48" s="15"/>
    </row>
    <row r="49" spans="1:3" x14ac:dyDescent="0.35">
      <c r="A49" s="69" t="s">
        <v>72</v>
      </c>
      <c r="B49" s="70"/>
      <c r="C49" s="15"/>
    </row>
    <row r="50" spans="1:3" x14ac:dyDescent="0.35">
      <c r="A50" s="69" t="s">
        <v>73</v>
      </c>
      <c r="B50" s="70"/>
      <c r="C50" s="15"/>
    </row>
    <row r="51" spans="1:3" x14ac:dyDescent="0.35">
      <c r="A51" s="69" t="s">
        <v>63</v>
      </c>
      <c r="B51" s="70"/>
      <c r="C51" s="15"/>
    </row>
  </sheetData>
  <mergeCells count="41">
    <mergeCell ref="A51:B51"/>
    <mergeCell ref="B11:C11"/>
    <mergeCell ref="A47:B47"/>
    <mergeCell ref="A49:B49"/>
    <mergeCell ref="A30:B30"/>
    <mergeCell ref="A31:B31"/>
    <mergeCell ref="B25:C25"/>
    <mergeCell ref="B16:C16"/>
    <mergeCell ref="B17:C17"/>
    <mergeCell ref="A18:A22"/>
    <mergeCell ref="B18:C18"/>
    <mergeCell ref="B23:C23"/>
    <mergeCell ref="B24:C24"/>
    <mergeCell ref="A35:B35"/>
    <mergeCell ref="A36:B36"/>
    <mergeCell ref="B12:C12"/>
    <mergeCell ref="B26:C26"/>
    <mergeCell ref="B27:C27"/>
    <mergeCell ref="B28:C28"/>
    <mergeCell ref="A29:C29"/>
    <mergeCell ref="A50:B50"/>
    <mergeCell ref="A38:B40"/>
    <mergeCell ref="A41:C41"/>
    <mergeCell ref="A43:B43"/>
    <mergeCell ref="A44:B44"/>
    <mergeCell ref="A32:B32"/>
    <mergeCell ref="A33:B33"/>
    <mergeCell ref="A34:B34"/>
    <mergeCell ref="A37:B37"/>
    <mergeCell ref="A1:C1"/>
    <mergeCell ref="B9:C9"/>
    <mergeCell ref="B10:C10"/>
    <mergeCell ref="B14:C14"/>
    <mergeCell ref="B15:C15"/>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B18:C18</xm:sqref>
        </x14:dataValidation>
        <x14:dataValidation type="list" allowBlank="1" showInputMessage="1" showErrorMessage="1" xr:uid="{1ADD4A4E-5643-4A93-B80E-D96E7840C2C3}">
          <x14:formula1>
            <xm:f>Hoja2!$B$1:$B$2</xm:f>
          </x14:formula1>
          <xm:sqref>B28:C28 B16:C17 B23:C24 B26:C26</xm:sqref>
        </x14:dataValidation>
        <x14:dataValidation type="list" allowBlank="1" showInputMessage="1" showErrorMessage="1" xr:uid="{78881ADD-F402-405C-A447-4F5306B17914}">
          <x14:formula1>
            <xm:f>Hoja2!$E$2:$E$8</xm:f>
          </x14:formula1>
          <xm:sqref>B25:C25</xm:sqref>
        </x14:dataValidation>
        <x14:dataValidation type="list" allowBlank="1" showInputMessage="1" showErrorMessage="1" xr:uid="{B2A29E18-1D94-4A83-83C2-EB4104C03B9C}">
          <x14:formula1>
            <xm:f>Hoja2!$L$1:$L$13</xm:f>
          </x14:formula1>
          <xm:sqref>B10:C10</xm:sqref>
        </x14:dataValidation>
        <x14:dataValidation type="list" allowBlank="1" showInputMessage="1" showErrorMessage="1" xr:uid="{7EB01D08-957F-40A9-A09A-6C20688E3E0A}">
          <x14:formula1>
            <xm:f>Hoja2!$M$1:$M$3</xm:f>
          </x14:formula1>
          <xm:sqref>B14:C14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4" zoomScale="115" zoomScaleNormal="115" workbookViewId="0">
      <selection activeCell="B33" sqref="B33"/>
    </sheetView>
  </sheetViews>
  <sheetFormatPr baseColWidth="10" defaultColWidth="0" defaultRowHeight="14.5" x14ac:dyDescent="0.35"/>
  <cols>
    <col min="1" max="1" width="41.90625" customWidth="1"/>
    <col min="2" max="2" width="35.453125" customWidth="1"/>
    <col min="3" max="3" width="54.90625" customWidth="1"/>
    <col min="4" max="8" width="11.453125" hidden="1" customWidth="1"/>
    <col min="9" max="9" width="12" hidden="1" customWidth="1"/>
    <col min="10" max="16384" width="11.453125" hidden="1"/>
  </cols>
  <sheetData>
    <row r="1" spans="1:9" ht="18.5" x14ac:dyDescent="0.35">
      <c r="A1" s="65" t="s">
        <v>74</v>
      </c>
      <c r="B1" s="65"/>
      <c r="C1" s="65"/>
    </row>
    <row r="2" spans="1:9" ht="15" customHeight="1" x14ac:dyDescent="0.35">
      <c r="A2" s="35" t="s">
        <v>33</v>
      </c>
      <c r="B2" s="89" t="str">
        <f>'AUTOS NOTA 321'!B2:C2</f>
        <v xml:space="preserve">SINIESTRO   131115356  LEGIS </v>
      </c>
      <c r="C2" s="90"/>
    </row>
    <row r="3" spans="1:9" x14ac:dyDescent="0.35">
      <c r="A3" s="36" t="s">
        <v>1</v>
      </c>
      <c r="B3" s="93" t="str">
        <f>'AUTOS  NOTA 322'!B2:C2</f>
        <v>110013103025 2024 00287 00.</v>
      </c>
      <c r="C3" s="93"/>
    </row>
    <row r="4" spans="1:9" x14ac:dyDescent="0.35">
      <c r="A4" s="36" t="s">
        <v>2</v>
      </c>
      <c r="B4" s="93" t="str">
        <f>'AUTOS  NOTA 322'!B3:C3</f>
        <v>Juzgado 25 Civil del Circuito de Bogotá</v>
      </c>
      <c r="C4" s="93"/>
    </row>
    <row r="5" spans="1:9" x14ac:dyDescent="0.35">
      <c r="A5" s="36" t="s">
        <v>3</v>
      </c>
      <c r="B5" s="93" t="str">
        <f>'AUTOS  NOTA 322'!B4:C4</f>
        <v>Cooperativa de Transporte Andina (CONTRANSANDINA) ,ALLIANZ SEGUROS S.A, Carlos Andrés Vera Ramírez.</v>
      </c>
      <c r="C5" s="93"/>
    </row>
    <row r="6" spans="1:9" ht="15" customHeight="1" x14ac:dyDescent="0.35">
      <c r="A6" s="36" t="s">
        <v>4</v>
      </c>
      <c r="B6" s="93" t="str">
        <f>'AUTOS  NOTA 322'!B5:C5</f>
        <v>Johanna Marcela Arismendy (hija), Ihan Bonomi Arimendy (nieto), Randall Daniel Arismendy Escobar(hijo), Manuela Arismendy Patiño(nieta), María Paulina Arismendy Patiño(nieta), Yaneth Escobar Vélez(hermana).</v>
      </c>
      <c r="C6" s="93"/>
    </row>
    <row r="7" spans="1:9" x14ac:dyDescent="0.35">
      <c r="A7" s="36" t="s">
        <v>5</v>
      </c>
      <c r="B7" s="93" t="str">
        <f>'AUTOS  NOTA 322'!B6:C6</f>
        <v>DEMANDA DIRECTA</v>
      </c>
      <c r="C7" s="93"/>
    </row>
    <row r="8" spans="1:9" x14ac:dyDescent="0.35">
      <c r="A8" s="38" t="s">
        <v>34</v>
      </c>
      <c r="B8" s="93" t="str">
        <f>'AUTOS  NOTA 322'!B7:C8</f>
        <v>Adriana del Socorro Escobar Vélez.</v>
      </c>
      <c r="C8" s="93"/>
    </row>
    <row r="9" spans="1:9" ht="29" x14ac:dyDescent="0.35">
      <c r="A9" s="36" t="s">
        <v>75</v>
      </c>
      <c r="B9" s="87">
        <f>SUM(C11,C12,C14,C15,C17)</f>
        <v>0</v>
      </c>
      <c r="C9" s="88"/>
    </row>
    <row r="10" spans="1:9" x14ac:dyDescent="0.35">
      <c r="A10" s="94" t="s">
        <v>76</v>
      </c>
      <c r="B10" s="91" t="s">
        <v>77</v>
      </c>
      <c r="C10" s="92"/>
    </row>
    <row r="11" spans="1:9" x14ac:dyDescent="0.35">
      <c r="A11" s="94"/>
      <c r="B11" s="37" t="s">
        <v>78</v>
      </c>
      <c r="C11" s="32"/>
    </row>
    <row r="12" spans="1:9" x14ac:dyDescent="0.35">
      <c r="A12" s="94"/>
      <c r="B12" s="37" t="s">
        <v>79</v>
      </c>
      <c r="C12" s="32"/>
    </row>
    <row r="13" spans="1:9" x14ac:dyDescent="0.35">
      <c r="A13" s="94"/>
      <c r="B13" s="91"/>
      <c r="C13" s="92"/>
    </row>
    <row r="14" spans="1:9" x14ac:dyDescent="0.35">
      <c r="A14" s="94"/>
      <c r="B14" s="37" t="s">
        <v>80</v>
      </c>
      <c r="C14" s="40"/>
    </row>
    <row r="15" spans="1:9" x14ac:dyDescent="0.35">
      <c r="A15" s="94"/>
      <c r="B15" s="37" t="s">
        <v>81</v>
      </c>
      <c r="C15" s="40"/>
      <c r="E15" t="s">
        <v>82</v>
      </c>
      <c r="F15" s="22">
        <v>0.7</v>
      </c>
    </row>
    <row r="16" spans="1:9" x14ac:dyDescent="0.35">
      <c r="A16" s="94"/>
      <c r="B16" s="91" t="s">
        <v>83</v>
      </c>
      <c r="C16" s="92"/>
      <c r="E16" t="s">
        <v>84</v>
      </c>
      <c r="F16" s="23">
        <v>0.3</v>
      </c>
      <c r="I16" s="25"/>
    </row>
    <row r="17" spans="1:9" x14ac:dyDescent="0.35">
      <c r="A17" s="94"/>
      <c r="B17" s="37"/>
      <c r="C17" s="41"/>
      <c r="F17" s="26"/>
      <c r="I17" s="25"/>
    </row>
    <row r="18" spans="1:9" ht="23.25" customHeight="1" x14ac:dyDescent="0.35">
      <c r="A18" s="39" t="s">
        <v>85</v>
      </c>
      <c r="B18" s="89" t="s">
        <v>82</v>
      </c>
      <c r="C18" s="90"/>
    </row>
    <row r="19" spans="1:9" ht="58" x14ac:dyDescent="0.35">
      <c r="A19" s="36" t="s">
        <v>86</v>
      </c>
      <c r="B19" s="101"/>
      <c r="C19" s="102"/>
    </row>
    <row r="20" spans="1:9" ht="15" customHeight="1" x14ac:dyDescent="0.35">
      <c r="A20" s="21" t="s">
        <v>87</v>
      </c>
      <c r="B20" s="98">
        <f>((C22+C23+C25+C26+C30+C28+C32+C34+C29+C33)-C37)*C36*C38</f>
        <v>0</v>
      </c>
      <c r="C20" s="98"/>
    </row>
    <row r="21" spans="1:9" x14ac:dyDescent="0.35">
      <c r="A21" s="7" t="s">
        <v>88</v>
      </c>
      <c r="B21" s="103" t="s">
        <v>77</v>
      </c>
      <c r="C21" s="104"/>
    </row>
    <row r="22" spans="1:9" x14ac:dyDescent="0.35">
      <c r="A22" s="85"/>
      <c r="B22" s="37" t="s">
        <v>78</v>
      </c>
      <c r="C22" s="32">
        <v>0</v>
      </c>
    </row>
    <row r="23" spans="1:9" x14ac:dyDescent="0.35">
      <c r="A23" s="86"/>
      <c r="B23" s="37" t="s">
        <v>79</v>
      </c>
      <c r="C23" s="32">
        <v>0</v>
      </c>
    </row>
    <row r="24" spans="1:9" x14ac:dyDescent="0.35">
      <c r="A24" s="86"/>
      <c r="B24" s="91" t="s">
        <v>89</v>
      </c>
      <c r="C24" s="92"/>
    </row>
    <row r="25" spans="1:9" x14ac:dyDescent="0.35">
      <c r="A25" s="86"/>
      <c r="B25" s="37" t="s">
        <v>80</v>
      </c>
      <c r="C25" s="32">
        <v>0</v>
      </c>
    </row>
    <row r="26" spans="1:9" ht="29.15" customHeight="1" x14ac:dyDescent="0.35">
      <c r="A26" s="86"/>
      <c r="B26" s="37" t="s">
        <v>90</v>
      </c>
      <c r="C26" s="32">
        <v>0</v>
      </c>
    </row>
    <row r="27" spans="1:9" x14ac:dyDescent="0.35">
      <c r="A27" s="86"/>
      <c r="B27" s="91" t="s">
        <v>91</v>
      </c>
      <c r="C27" s="92"/>
    </row>
    <row r="28" spans="1:9" x14ac:dyDescent="0.35">
      <c r="A28" s="86"/>
      <c r="B28" s="37" t="s">
        <v>92</v>
      </c>
      <c r="C28" s="32">
        <v>0</v>
      </c>
    </row>
    <row r="29" spans="1:9" x14ac:dyDescent="0.35">
      <c r="A29" s="86"/>
      <c r="B29" s="37" t="s">
        <v>78</v>
      </c>
      <c r="C29" s="32">
        <v>0</v>
      </c>
    </row>
    <row r="30" spans="1:9" x14ac:dyDescent="0.35">
      <c r="A30" s="86"/>
      <c r="B30" s="37" t="s">
        <v>79</v>
      </c>
      <c r="C30" s="32">
        <v>0</v>
      </c>
    </row>
    <row r="31" spans="1:9" x14ac:dyDescent="0.35">
      <c r="A31" s="86"/>
      <c r="B31" s="91" t="s">
        <v>93</v>
      </c>
      <c r="C31" s="92"/>
    </row>
    <row r="32" spans="1:9" x14ac:dyDescent="0.35">
      <c r="A32" s="86"/>
      <c r="B32" s="37"/>
      <c r="C32" s="32"/>
    </row>
    <row r="33" spans="1:3" x14ac:dyDescent="0.35">
      <c r="A33" s="86"/>
      <c r="B33" s="37" t="s">
        <v>78</v>
      </c>
      <c r="C33" s="32">
        <v>0</v>
      </c>
    </row>
    <row r="34" spans="1:3" x14ac:dyDescent="0.35">
      <c r="A34" s="86"/>
      <c r="B34" s="37" t="s">
        <v>79</v>
      </c>
      <c r="C34" s="32">
        <v>0</v>
      </c>
    </row>
    <row r="35" spans="1:3" x14ac:dyDescent="0.35">
      <c r="A35" s="86"/>
      <c r="B35" s="91" t="s">
        <v>94</v>
      </c>
      <c r="C35" s="92"/>
    </row>
    <row r="36" spans="1:3" x14ac:dyDescent="0.35">
      <c r="A36" s="86"/>
      <c r="B36" s="37" t="s">
        <v>95</v>
      </c>
      <c r="C36" s="33">
        <v>1</v>
      </c>
    </row>
    <row r="37" spans="1:3" x14ac:dyDescent="0.35">
      <c r="A37" s="86"/>
      <c r="B37" s="37" t="s">
        <v>181</v>
      </c>
      <c r="C37" s="34">
        <v>0</v>
      </c>
    </row>
    <row r="38" spans="1:3" x14ac:dyDescent="0.35">
      <c r="A38" s="86"/>
      <c r="B38" s="37" t="s">
        <v>96</v>
      </c>
      <c r="C38" s="33">
        <v>1</v>
      </c>
    </row>
    <row r="39" spans="1:3" x14ac:dyDescent="0.35">
      <c r="A39" s="24" t="s">
        <v>97</v>
      </c>
      <c r="B39" s="98">
        <f>IFERROR(B20*(VLOOKUP(B18,E15:F17,2,0)),16666)</f>
        <v>0</v>
      </c>
      <c r="C39" s="98"/>
    </row>
    <row r="40" spans="1:3" ht="93" customHeight="1" x14ac:dyDescent="0.35">
      <c r="A40" s="36" t="s">
        <v>98</v>
      </c>
      <c r="B40" s="99"/>
      <c r="C40" s="100"/>
    </row>
    <row r="41" spans="1:3" ht="211.5" customHeight="1" x14ac:dyDescent="0.35">
      <c r="A41" s="36" t="s">
        <v>99</v>
      </c>
      <c r="B41" s="96"/>
      <c r="C41" s="97"/>
    </row>
    <row r="42" spans="1:3" ht="26.15" customHeight="1" x14ac:dyDescent="0.35">
      <c r="A42" s="43" t="s">
        <v>100</v>
      </c>
      <c r="B42" s="43"/>
      <c r="C42" s="43"/>
    </row>
    <row r="43" spans="1:3" x14ac:dyDescent="0.35">
      <c r="A43" s="42" t="s">
        <v>101</v>
      </c>
      <c r="B43" s="95"/>
      <c r="C43" s="95"/>
    </row>
    <row r="44" spans="1:3" ht="41.15" customHeight="1" x14ac:dyDescent="0.35">
      <c r="A44" s="42" t="s">
        <v>102</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5" t="s">
        <v>103</v>
      </c>
      <c r="B1" s="65"/>
      <c r="C1" s="65"/>
    </row>
    <row r="2" spans="1:3" x14ac:dyDescent="0.35">
      <c r="A2" s="20" t="s">
        <v>33</v>
      </c>
      <c r="B2" s="66" t="str">
        <f>'AUTOS NOTA 324'!B2:C2</f>
        <v xml:space="preserve">SINIESTRO   131115356  LEGIS </v>
      </c>
      <c r="C2" s="67"/>
    </row>
    <row r="3" spans="1:3" x14ac:dyDescent="0.35">
      <c r="A3" s="5" t="s">
        <v>1</v>
      </c>
      <c r="B3" s="52" t="str">
        <f>'AUTOS  NOTA 322'!B2:C2</f>
        <v>110013103025 2024 00287 00.</v>
      </c>
      <c r="C3" s="52"/>
    </row>
    <row r="4" spans="1:3" x14ac:dyDescent="0.35">
      <c r="A4" s="5" t="s">
        <v>2</v>
      </c>
      <c r="B4" s="52" t="str">
        <f>'AUTOS  NOTA 322'!B3:C3</f>
        <v>Juzgado 25 Civil del Circuito de Bogotá</v>
      </c>
      <c r="C4" s="52"/>
    </row>
    <row r="5" spans="1:3" x14ac:dyDescent="0.35">
      <c r="A5" s="5" t="s">
        <v>3</v>
      </c>
      <c r="B5" s="52" t="str">
        <f>'AUTOS  NOTA 322'!B4:C4</f>
        <v>Cooperativa de Transporte Andina (CONTRANSANDINA) ,ALLIANZ SEGUROS S.A, Carlos Andrés Vera Ramírez.</v>
      </c>
      <c r="C5" s="52"/>
    </row>
    <row r="6" spans="1:3" ht="15" customHeight="1" x14ac:dyDescent="0.35">
      <c r="A6" s="5" t="s">
        <v>4</v>
      </c>
      <c r="B6" s="52" t="str">
        <f>'AUTOS  NOTA 322'!B5:C5</f>
        <v>Johanna Marcela Arismendy (hija), Ihan Bonomi Arimendy (nieto), Randall Daniel Arismendy Escobar(hijo), Manuela Arismendy Patiño(nieta), María Paulina Arismendy Patiño(nieta), Yaneth Escobar Vélez(hermana).</v>
      </c>
      <c r="C6" s="52"/>
    </row>
    <row r="7" spans="1:3" ht="15" customHeight="1" x14ac:dyDescent="0.35">
      <c r="A7" s="5" t="s">
        <v>5</v>
      </c>
      <c r="B7" s="52" t="str">
        <f>'AUTOS  NOTA 322'!B6:C6</f>
        <v>DEMANDA DIRECTA</v>
      </c>
      <c r="C7" s="52"/>
    </row>
    <row r="8" spans="1:3" ht="15" customHeight="1" x14ac:dyDescent="0.35">
      <c r="A8" s="31" t="s">
        <v>34</v>
      </c>
      <c r="B8" s="52" t="str">
        <f>'AUTOS  NOTA 322'!B7:C8</f>
        <v>Adriana del Socorro Escobar Vélez.</v>
      </c>
      <c r="C8" s="52"/>
    </row>
    <row r="9" spans="1:3" ht="18.899999999999999" customHeight="1" x14ac:dyDescent="0.35">
      <c r="A9" s="5" t="s">
        <v>104</v>
      </c>
      <c r="B9" s="52"/>
      <c r="C9" s="52"/>
    </row>
    <row r="10" spans="1:3" x14ac:dyDescent="0.35">
      <c r="A10" s="7" t="s">
        <v>88</v>
      </c>
      <c r="B10" s="107">
        <f>'AUTOS NOTA 324'!B20:C20</f>
        <v>0</v>
      </c>
      <c r="C10" s="107"/>
    </row>
    <row r="11" spans="1:3" x14ac:dyDescent="0.35">
      <c r="A11" s="7" t="s">
        <v>105</v>
      </c>
      <c r="B11" s="108">
        <f>'AUTOS NOTA 324'!B39:C39</f>
        <v>0</v>
      </c>
      <c r="C11" s="52"/>
    </row>
    <row r="12" spans="1:3" ht="29" x14ac:dyDescent="0.35">
      <c r="A12" s="7" t="s">
        <v>106</v>
      </c>
      <c r="B12" s="105"/>
      <c r="C12" s="106"/>
    </row>
    <row r="13" spans="1:3" ht="43.5" x14ac:dyDescent="0.35">
      <c r="A13" s="5" t="s">
        <v>107</v>
      </c>
      <c r="B13" s="52"/>
      <c r="C13" s="52"/>
    </row>
    <row r="14" spans="1:3" ht="43.5" x14ac:dyDescent="0.35">
      <c r="A14" s="5" t="s">
        <v>108</v>
      </c>
      <c r="B14" s="52"/>
      <c r="C14" s="52"/>
    </row>
    <row r="15" spans="1:3" x14ac:dyDescent="0.35">
      <c r="A15" s="5" t="s">
        <v>109</v>
      </c>
      <c r="B15" s="6"/>
      <c r="C15" s="6"/>
    </row>
    <row r="16" spans="1:3" x14ac:dyDescent="0.35">
      <c r="A16" s="7" t="s">
        <v>110</v>
      </c>
      <c r="B16" s="52"/>
      <c r="C16" s="52"/>
    </row>
    <row r="17" spans="1:3" x14ac:dyDescent="0.35">
      <c r="A17" s="6" t="s">
        <v>111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08984375" bestFit="1" customWidth="1"/>
    <col min="5" max="5" width="42.90625" bestFit="1" customWidth="1"/>
    <col min="12" max="12" width="30.54296875" customWidth="1"/>
    <col min="13" max="13" width="16" customWidth="1"/>
  </cols>
  <sheetData>
    <row r="1" spans="1:15" x14ac:dyDescent="0.3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3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35">
      <c r="A3" t="s">
        <v>128</v>
      </c>
      <c r="C3" t="s">
        <v>129</v>
      </c>
      <c r="D3" s="2" t="s">
        <v>130</v>
      </c>
      <c r="E3" s="1" t="s">
        <v>131</v>
      </c>
      <c r="F3" s="2" t="s">
        <v>84</v>
      </c>
      <c r="G3" s="4">
        <v>0.3</v>
      </c>
      <c r="H3" t="s">
        <v>132</v>
      </c>
      <c r="I3" t="s">
        <v>133</v>
      </c>
      <c r="L3" s="30" t="s">
        <v>37</v>
      </c>
      <c r="M3" t="s">
        <v>134</v>
      </c>
      <c r="N3" t="s">
        <v>123</v>
      </c>
    </row>
    <row r="4" spans="1:15" x14ac:dyDescent="0.35">
      <c r="A4" t="s">
        <v>134</v>
      </c>
      <c r="C4" t="s">
        <v>135</v>
      </c>
      <c r="E4" s="1" t="s">
        <v>136</v>
      </c>
      <c r="H4" t="s">
        <v>137</v>
      </c>
      <c r="I4" t="s">
        <v>138</v>
      </c>
      <c r="L4" t="s">
        <v>139</v>
      </c>
    </row>
    <row r="5" spans="1:15" x14ac:dyDescent="0.35">
      <c r="A5" t="s">
        <v>140</v>
      </c>
      <c r="E5" s="1" t="s">
        <v>141</v>
      </c>
      <c r="H5" t="s">
        <v>142</v>
      </c>
      <c r="I5" t="s">
        <v>143</v>
      </c>
      <c r="L5" s="30" t="s">
        <v>144</v>
      </c>
    </row>
    <row r="6" spans="1:15" x14ac:dyDescent="0.35">
      <c r="E6" s="1" t="s">
        <v>145</v>
      </c>
      <c r="I6" t="s">
        <v>146</v>
      </c>
      <c r="L6" s="30" t="s">
        <v>147</v>
      </c>
    </row>
    <row r="7" spans="1:15" x14ac:dyDescent="0.35">
      <c r="E7" s="1" t="s">
        <v>148</v>
      </c>
      <c r="I7" t="s">
        <v>149</v>
      </c>
      <c r="L7" s="30" t="s">
        <v>150</v>
      </c>
    </row>
    <row r="8" spans="1:15" x14ac:dyDescent="0.35">
      <c r="E8" s="1" t="s">
        <v>151</v>
      </c>
      <c r="L8" s="30" t="s">
        <v>91</v>
      </c>
    </row>
    <row r="9" spans="1:15" x14ac:dyDescent="0.35">
      <c r="L9" s="30" t="s">
        <v>152</v>
      </c>
    </row>
    <row r="10" spans="1:15" x14ac:dyDescent="0.35">
      <c r="L10" s="30" t="s">
        <v>153</v>
      </c>
    </row>
    <row r="11" spans="1:15" x14ac:dyDescent="0.35">
      <c r="L11" s="30" t="s">
        <v>154</v>
      </c>
    </row>
    <row r="12" spans="1:15" x14ac:dyDescent="0.35">
      <c r="L12" s="30" t="s">
        <v>155</v>
      </c>
    </row>
    <row r="13" spans="1:15" x14ac:dyDescent="0.3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2024-09-17T15:00:30Z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