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User\Documents\GHA\CONTESTACION\JOHANA ARISMENDY\ANTECEDENTES\"/>
    </mc:Choice>
  </mc:AlternateContent>
  <xr:revisionPtr revIDLastSave="0" documentId="13_ncr:1_{9991CF3B-5BAF-472E-883E-7FAA788942F9}" xr6:coauthVersionLast="47" xr6:coauthVersionMax="47" xr10:uidLastSave="{00000000-0000-0000-0000-000000000000}"/>
  <bookViews>
    <workbookView xWindow="-108" yWindow="-108" windowWidth="23256" windowHeight="12456"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8" l="1"/>
  <c r="B9" i="8" l="1"/>
  <c r="B2" i="8"/>
  <c r="B20" i="8"/>
  <c r="B39" i="8" s="1"/>
  <c r="B10" i="9" l="1"/>
  <c r="B2" i="9" l="1"/>
  <c r="B8" i="9" l="1"/>
  <c r="B7" i="9"/>
  <c r="B6" i="9"/>
  <c r="B5" i="9"/>
  <c r="B4" i="9"/>
  <c r="B3" i="9"/>
  <c r="B8" i="8"/>
  <c r="B7" i="8"/>
  <c r="B5" i="8"/>
  <c r="B4" i="8"/>
  <c r="B3" i="8"/>
  <c r="B8" i="7"/>
  <c r="B4" i="7" l="1"/>
  <c r="B5" i="7"/>
  <c r="B6" i="7"/>
  <c r="B7" i="7"/>
  <c r="B3" i="7"/>
  <c r="B11" i="9" l="1"/>
</calcChain>
</file>

<file path=xl/sharedStrings.xml><?xml version="1.0" encoding="utf-8"?>
<sst xmlns="http://schemas.openxmlformats.org/spreadsheetml/2006/main" count="241" uniqueCount="187">
  <si>
    <t>SOLICITUD DE ANTECEDENTES -ABOGADO EXTERNO-</t>
  </si>
  <si>
    <t>Radicado(23 digitos)</t>
  </si>
  <si>
    <t>Juzgado</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</si>
  <si>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</si>
  <si>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</si>
  <si>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</si>
  <si>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</si>
  <si>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</si>
  <si>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</si>
  <si>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</si>
  <si>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</si>
  <si>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</si>
  <si>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</si>
  <si>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</si>
  <si>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</si>
  <si>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</si>
  <si>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</si>
  <si>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</si>
  <si>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</si>
  <si>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</si>
  <si>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</si>
  <si>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</si>
  <si>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</si>
  <si>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</si>
  <si>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</si>
  <si>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</si>
  <si>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</si>
  <si>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</si>
  <si>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</si>
  <si>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</si>
  <si>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</si>
  <si>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</si>
  <si>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</si>
  <si>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</si>
  <si>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</si>
  <si>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</si>
  <si>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</si>
  <si>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</si>
  <si>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</si>
  <si>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</si>
  <si>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</si>
  <si>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</si>
  <si>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</si>
  <si>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</si>
  <si>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</si>
  <si>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</si>
  <si>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</si>
  <si>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</si>
  <si>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</si>
  <si>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</si>
  <si>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</si>
  <si>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</si>
  <si>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</si>
  <si>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</si>
  <si>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</si>
  <si>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</si>
  <si>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</si>
  <si>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</si>
  <si>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</si>
  <si>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</si>
  <si>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</si>
  <si>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</si>
  <si>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</si>
  <si>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</si>
  <si>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</si>
  <si>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</si>
  <si>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</si>
  <si>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</si>
  <si>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</si>
  <si>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</si>
  <si>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</si>
  <si>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</si>
  <si>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</si>
  <si>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</si>
  <si>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</si>
  <si>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</si>
  <si>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</si>
  <si>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</si>
  <si>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</si>
  <si>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</si>
  <si>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</si>
  <si>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</si>
  <si>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</si>
  <si>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</si>
  <si>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</si>
  <si>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</si>
  <si>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</si>
  <si>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</si>
  <si>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</si>
  <si>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</si>
  <si>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</si>
  <si>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</si>
  <si>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</si>
  <si>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</si>
  <si>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</si>
  <si>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</si>
  <si>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</si>
  <si>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</si>
  <si>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</si>
  <si>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</si>
  <si>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</si>
  <si>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</si>
  <si>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</si>
  <si>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</si>
  <si>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</si>
  <si>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</si>
  <si>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</si>
  <si>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</si>
  <si>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</si>
  <si>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</si>
  <si>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</si>
  <si>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</si>
  <si>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</si>
  <si>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</si>
  <si>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</si>
  <si>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</si>
  <si>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</si>
  <si>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</si>
  <si>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</si>
  <si>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</si>
  <si>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</si>
  <si>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</si>
  <si>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</si>
  <si>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</si>
  <si>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</si>
  <si>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</si>
  <si>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</si>
  <si>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</si>
  <si>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</si>
  <si>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</si>
  <si>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</si>
  <si>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</si>
  <si>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</si>
  <si>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</si>
  <si>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</si>
  <si>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</si>
  <si>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</si>
  <si>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</si>
  <si>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</si>
  <si>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</si>
  <si>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</si>
  <si>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</si>
  <si>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</si>
  <si>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</si>
  <si>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</si>
  <si>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</si>
  <si>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</si>
  <si>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</si>
  <si>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</si>
  <si>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</si>
  <si>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</si>
  <si>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</si>
  <si>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</si>
  <si>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</si>
  <si>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</si>
  <si>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</si>
  <si>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110013103025 2024 00287 00.</t>
  </si>
  <si>
    <t>Juzgado 25 Civil del Circuito de Bogotá</t>
  </si>
  <si>
    <t>Cooperativa de Transporte Andina (CONTRANSANDINA) ,ALLIANZ SEGUROS S.A, Carlos Andrés Vera Ramírez.</t>
  </si>
  <si>
    <t>Medellìn-Antioquia.</t>
  </si>
  <si>
    <t>No registra</t>
  </si>
  <si>
    <t xml:space="preserve">yuryvalencia1986@gmail.com    </t>
  </si>
  <si>
    <t>01 de septiembre de 2023</t>
  </si>
  <si>
    <t>Abogada</t>
  </si>
  <si>
    <t>$6.248.604.</t>
  </si>
  <si>
    <t>1 de septiembre de 2023</t>
  </si>
  <si>
    <t>Contiene medidas cautelares</t>
  </si>
  <si>
    <t>N/A</t>
  </si>
  <si>
    <t>023179974/39</t>
  </si>
  <si>
    <t>TUYO ES S.A.S</t>
  </si>
  <si>
    <t>02 de septiembre de 2024.</t>
  </si>
  <si>
    <t>20 de septiembre de 2024.</t>
  </si>
  <si>
    <t>04 de septiembre de 2024.</t>
  </si>
  <si>
    <t>Johanna Marcela Arismendy (hija), Ihan Bonomi Arimendy (nieto), Randall Daniel Arismendy Escobar(hijo), Manuela Arismendy Patiño(nieta), María Paulina Arismendy Patiño(nieta), Yaneth Escobar Vélez(hermana).</t>
  </si>
  <si>
    <t>Adriana del Socorro Escobar Vélez.</t>
  </si>
  <si>
    <t>•	El 1 de septiembre del año 2023 en sector La Maní de la vía La Mansa – Primavera Antioquia, en el km 86+100, el vehículo de placas ESS-622, de tipo camioneta en el cual se transportaban varios pasajeros, sufre un fallo.
•	El mencionado vehículo era conducido por el señor Darío Sepúlveda Padierna, quien, ante el fallo del automotor, el cual se apaga; decide bajarse a verificar lo sucedido.
•	El vehículo en mención se rueda y choca contra un separador de vía ocasionando un volcamiento que deja como consecuencia la muerte de la señora Adriana Escobar y varios pacientes lesionados.
•	Ante ello se inicia proceso de contravención que culmina con la emisión de la Resolución 327 del 27 de febrero de 2024 por medio de la cual el señor Darío Sepúlveda Padierna es declarado contravencionalmente responsable por trasgredir las conductas típicas regladas en los artículos 55, 80 y 109 de la ley 769 de 2002.
•	Se menciona en la demanda que la señora Adriana Escobar era quien se hacía cargo de cada uno de los gastos del nieto Ihan Bonomi Artismendy, pues tiene necesidades espéciales y sus padres no contaban con el dinero suficiente para suplirlas. Así también, se indica que la señora Escobar ayudaba de manera económica en diferentes proporciones a cada uno de los demandantes.</t>
  </si>
  <si>
    <t>09 de marzo de 1963</t>
  </si>
  <si>
    <t>ESS622</t>
  </si>
  <si>
    <t xml:space="preserve">SINIESTRO   131115356  LEGIS </t>
  </si>
  <si>
    <t xml:space="preserve">23179974 -39 </t>
  </si>
  <si>
    <t xml:space="preserve">PRIORIDAD DEL FONDO </t>
  </si>
  <si>
    <t>Desde las 00:00 horas del 17/04/2023 hasta las 24:00 horas del 29/11/2023.</t>
  </si>
  <si>
    <t>PRIORIDAD FONDO</t>
  </si>
  <si>
    <r>
      <t xml:space="preserve">INDIQUE LA PLACA- </t>
    </r>
    <r>
      <rPr>
        <sz val="11"/>
        <color rgb="FFFF0000"/>
        <rFont val="Calibri"/>
        <family val="2"/>
        <scheme val="minor"/>
      </rPr>
      <t>ESS-622</t>
    </r>
  </si>
  <si>
    <t xml:space="preserve">EXCEPCIONES FRENTE A LA DEMANDA
1. INEXISTENCIA DE RESPONSABILIDAD AL ESTAR ANTE UNA CAUSA EXTRAÑA COMO EXIMENTE DE RESPONSABILIDAD – CASO FORTUITO Y FUERZA MAYOR. 
2. INEXISTENCIA DE RESPONSABILIDAD A CARGO DE LOS DEMANDADOS POR LA FALTA DE LA ACREDITACIÓN DEL NEXO CAUSAL.
3. IMPROCEDENCIA DE RECONOCIMIENTO DE LUCRO CESANTE. 
4 .TASACIÓN EXORBITANTE DEL DAÑO MORAL 
5. FALTA DE LEGITIMACIÓN EN LA CAUSA POR ACTIVA DE LA SEÑORA MARÍA YANETH ESCOBAR VÉLEZ.
EXCEPCIONES FRENTE AL CONTRATO DE SEGUROS
1. FALTA DE INTERÉS ASEGURABLE DEL ASEGURADO TUYO ES S.A.S. FRENTE AL VEHÍCULO DE PLACAS ESS-622. 
2. IMPROCEDENCIA DE LA DECLARACION DE LA REALIZACION DEL RIESGO ASEGURADO. 
3. FALTA DE COBERTURA MATERIAL DE PERJUICIOS EXTRAPATRIMONIALES. 
4. RIESGOS EXPRESAMENTE EXCLUIDOS EN LA PÓLIZA DE SEGURO RCE SERVICIO PUBLICO No. 023179974/39.
5. CARÁCTER MERAMENTE INDEMNIZATORIO QUE REVISTEN LOS CONTRATOS DE SEGUROS. 
6. EN CUALQUIER CASO, DE NINGUNA FORMA SE PODRÁ EXCEDER EL LÍMITE DEL VALOR ASEGURADO.
7.GENÉRICA O INNOMINADA </t>
  </si>
  <si>
    <t>La contingencia de este proceso se califica como REMOTA, toda vez que se encuentra patente la falta de interés asegurable, teniendo en cuenta que el asegurado TUYO ES S.A.S. no era propietario del vehículo de placas ESS622 para el 01 de septiembre de 2023.
Lo primero que debe tenerse en cuenta es que, la póliza Motor Groups RC Contra No. 023179974/39 cuyo asegurado es TUYO ES S.A.S, presta cobertura temporal y material de conformidad con los hechos y pretensiones expuestos en el libelo de la demanda. Frente a la cobertura temporal debe señalarse que la ocurrencia del accidente de tránsito (01 de septiembre de 2023) se encuentra dentro de la delimitación temporal de la póliza, comprendida entre el 17 de marzo de 2023 y terminó el 29 de noviembre de 2023. Aunado a ello presta cobertura material en tanto ampara la responsabilidad contractual, pretensión que se endilga al extremo pasivo. Por otro lado, previo a hacer cualquier manifestación frente a la responsabilidad, debe mencionarse que de la revisión realizada al expediente y a las plataformas idóneas como el RUNT se ha encontrado que la asegurada fungió como propietaria del automotor de placas ESS622 hasta el 29 de junio de 2023. Evento que conlleva a la innegable falta de interés asegurable respecto del contrato de seguro No. 023179974/39.
Ahora bien, frente a la responsabilidad del conductor del vehículo asegurado, debe indicarse que la misma se encuentra probada a través del informe policial de accidente de tránsito, que codificó como única causa probable del accidente la hipótesis No. 125: "Estacionar sin seguridad". Así mismo, en el proceso contravencional se determinó a través de la Resolución 327 del 27 de febrero de 2024 declarar contravencionalmente responsable al conductor del vehículo asegurado de placas ESS622 por transgredir los artículos No.55, 80 y 109 del Código Nacional de Transito.
Lo anterior sin perjuicio del carácter contingente de la calificación.</t>
  </si>
  <si>
    <t>En el presente caso se estima la liquidación objetiva de las pretensiones por un monto total por $120.000.000, atendiendo al límite asegurado para el amparo de RCC muerte accidental. 
1. Lucro cesante: No se reconocerá lucro cesante, puesto que solo se solicitó para el menor de edad Ihan Bonomi Arismendy, quien era nieto de la señora Adriana Del Socorro Escobar, sin embargo, no se allegó al proceso elemento probatorio alguno que diera fe que, en cabeza de la fallecida se encontraba el deber de custodia y cuidado permanente del menor mencionado.
2. Daños Morales: Se tasan en un valor de 264.000.000, distribuidos de la siguiente manera:
Para la señora Johana Marcela Arismendy, $60.000.000 y para el señor Randall Daniel Arismendy, $60.000.000. Esto conforme a lo establecido como límite para los familiares en primer grado de consanguinidad dictado en la Sentencia del 29 de marzo de 2017 proceso con radicado No. 11001-31-03-039- 2011-00108-01.
Para Ihan Bonomi Arismendy $36.000.000, para Manuela Arismendy Patiño $36.000.000, para María Paulina Arismendy Patiño $36.000.000 y para María Yaneth Escobar $36.000.000. Esto conforme a los límites establecidos para los familiares en segundo grado de consanguinidad dictado en la sentencia SC5686-2018 del 19 de diciembre de 2018.
3. Amparo de responsabilidad civil contractual RCC/Muerte accidental: En atención al limite del valor asegurado contemplado en la carátula de la póliza, en la suma de $120.000.000, la condena no podrá exceder dicho valor.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</si>
</sst>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11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42" fontId="0" fillId="0" borderId="2" xfId="1" applyFont="1" applyBorder="1" applyAlignment="1">
      <alignment horizontal="center" vertical="top"/>
    </xf>
    <xf numFmtId="42" fontId="0" fillId="0" borderId="3" xfId="1" applyFont="1" applyBorder="1" applyAlignment="1">
      <alignment horizontal="center" vertical="top"/>
    </xf>
    <xf numFmtId="0" fontId="2" fillId="8" borderId="1" xfId="0" applyFont="1" applyFill="1" applyBorder="1" applyAlignment="1">
      <alignment horizontal="justify" vertical="top" wrapText="1"/>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7" fillId="0" borderId="1" xfId="4"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5">
    <cellStyle name="Hipervínculo" xfId="4" builtinId="8"/>
    <cellStyle name="Hyperlink" xfId="3" xr:uid="{00000000-000B-0000-0000-000008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yuryvalencia1986@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Normal="100" workbookViewId="0">
      <selection activeCell="B6" sqref="B6:C6"/>
    </sheetView>
  </sheetViews>
  <sheetFormatPr baseColWidth="10" defaultColWidth="0" defaultRowHeight="14.4" x14ac:dyDescent="0.3"/>
  <cols>
    <col min="1" max="1" width="53.5546875" style="8" customWidth="1"/>
    <col min="2" max="2" width="55.109375" style="8" customWidth="1"/>
    <col min="3" max="3" width="19.109375" style="8" customWidth="1"/>
    <col min="4" max="16384" width="11.44140625" style="2" hidden="1"/>
  </cols>
  <sheetData>
    <row r="1" spans="1:3" ht="18" x14ac:dyDescent="0.3">
      <c r="A1" s="48" t="s">
        <v>0</v>
      </c>
      <c r="B1" s="48"/>
      <c r="C1" s="48"/>
    </row>
    <row r="2" spans="1:3" x14ac:dyDescent="0.3">
      <c r="A2" s="5" t="s">
        <v>1</v>
      </c>
      <c r="B2" s="55" t="s">
        <v>156</v>
      </c>
      <c r="C2" s="56"/>
    </row>
    <row r="3" spans="1:3" x14ac:dyDescent="0.3">
      <c r="A3" s="5" t="s">
        <v>2</v>
      </c>
      <c r="B3" s="51" t="s">
        <v>157</v>
      </c>
      <c r="C3" s="52"/>
    </row>
    <row r="4" spans="1:3" x14ac:dyDescent="0.3">
      <c r="A4" s="5" t="s">
        <v>3</v>
      </c>
      <c r="B4" s="51" t="s">
        <v>158</v>
      </c>
      <c r="C4" s="52"/>
    </row>
    <row r="5" spans="1:3" ht="31.5" customHeight="1" x14ac:dyDescent="0.3">
      <c r="A5" s="5" t="s">
        <v>4</v>
      </c>
      <c r="B5" s="51" t="s">
        <v>173</v>
      </c>
      <c r="C5" s="52"/>
    </row>
    <row r="6" spans="1:3" x14ac:dyDescent="0.3">
      <c r="A6" s="5" t="s">
        <v>5</v>
      </c>
      <c r="B6" s="49" t="s">
        <v>125</v>
      </c>
      <c r="C6" s="49"/>
    </row>
    <row r="7" spans="1:3" x14ac:dyDescent="0.3">
      <c r="A7" s="27" t="s">
        <v>6</v>
      </c>
      <c r="B7" s="51" t="s">
        <v>143</v>
      </c>
      <c r="C7" s="52"/>
    </row>
    <row r="8" spans="1:3" ht="23.1" customHeight="1" x14ac:dyDescent="0.3">
      <c r="A8" s="28" t="s">
        <v>7</v>
      </c>
      <c r="B8" s="49" t="s">
        <v>174</v>
      </c>
      <c r="C8" s="49"/>
    </row>
    <row r="9" spans="1:3" x14ac:dyDescent="0.3">
      <c r="A9" s="28" t="s">
        <v>8</v>
      </c>
      <c r="B9" s="58">
        <v>42759413</v>
      </c>
      <c r="C9" s="49"/>
    </row>
    <row r="10" spans="1:3" x14ac:dyDescent="0.3">
      <c r="A10" s="28" t="s">
        <v>9</v>
      </c>
      <c r="B10" s="50" t="s">
        <v>159</v>
      </c>
      <c r="C10" s="50"/>
    </row>
    <row r="11" spans="1:3" ht="30" customHeight="1" x14ac:dyDescent="0.3">
      <c r="A11" s="29" t="s">
        <v>10</v>
      </c>
      <c r="B11" s="50" t="s">
        <v>160</v>
      </c>
      <c r="C11" s="50"/>
    </row>
    <row r="12" spans="1:3" ht="30" customHeight="1" x14ac:dyDescent="0.3">
      <c r="A12" s="5" t="s">
        <v>11</v>
      </c>
      <c r="B12" s="65" t="s">
        <v>161</v>
      </c>
      <c r="C12" s="66"/>
    </row>
    <row r="13" spans="1:3" x14ac:dyDescent="0.3">
      <c r="A13" s="5" t="s">
        <v>12</v>
      </c>
      <c r="B13" s="49" t="s">
        <v>160</v>
      </c>
      <c r="C13" s="49"/>
    </row>
    <row r="14" spans="1:3" x14ac:dyDescent="0.3">
      <c r="A14" s="5" t="s">
        <v>13</v>
      </c>
      <c r="B14" s="59" t="s">
        <v>176</v>
      </c>
      <c r="C14" s="49"/>
    </row>
    <row r="15" spans="1:3" x14ac:dyDescent="0.3">
      <c r="A15" s="5" t="s">
        <v>14</v>
      </c>
      <c r="B15" s="49">
        <v>60</v>
      </c>
      <c r="C15" s="49"/>
    </row>
    <row r="16" spans="1:3" x14ac:dyDescent="0.3">
      <c r="A16" s="5" t="s">
        <v>15</v>
      </c>
      <c r="B16" s="49" t="s">
        <v>162</v>
      </c>
      <c r="C16" s="49"/>
    </row>
    <row r="17" spans="1:3" ht="15" customHeight="1" x14ac:dyDescent="0.3">
      <c r="A17" s="5" t="s">
        <v>16</v>
      </c>
      <c r="B17" s="50" t="s">
        <v>123</v>
      </c>
      <c r="C17" s="50"/>
    </row>
    <row r="18" spans="1:3" x14ac:dyDescent="0.3">
      <c r="A18" s="5" t="s">
        <v>17</v>
      </c>
      <c r="B18" s="50" t="s">
        <v>163</v>
      </c>
      <c r="C18" s="50"/>
    </row>
    <row r="19" spans="1:3" ht="18.75" customHeight="1" x14ac:dyDescent="0.3">
      <c r="A19" s="5" t="s">
        <v>18</v>
      </c>
      <c r="B19" s="53" t="s">
        <v>164</v>
      </c>
      <c r="C19" s="54"/>
    </row>
    <row r="20" spans="1:3" x14ac:dyDescent="0.3">
      <c r="A20" s="5" t="s">
        <v>19</v>
      </c>
      <c r="B20" s="49">
        <v>1</v>
      </c>
      <c r="C20" s="49"/>
    </row>
    <row r="21" spans="1:3" ht="17.25" customHeight="1" x14ac:dyDescent="0.3">
      <c r="A21" s="5" t="s">
        <v>20</v>
      </c>
      <c r="B21" s="50" t="s">
        <v>145</v>
      </c>
      <c r="C21" s="50"/>
    </row>
    <row r="22" spans="1:3" x14ac:dyDescent="0.3">
      <c r="A22" s="46" t="s">
        <v>21</v>
      </c>
      <c r="B22" s="64" t="s">
        <v>165</v>
      </c>
      <c r="C22" s="64"/>
    </row>
    <row r="23" spans="1:3" x14ac:dyDescent="0.3">
      <c r="A23" s="28" t="s">
        <v>22</v>
      </c>
      <c r="B23" s="63" t="s">
        <v>166</v>
      </c>
      <c r="C23" s="62"/>
    </row>
    <row r="24" spans="1:3" x14ac:dyDescent="0.3">
      <c r="A24" s="28" t="s">
        <v>23</v>
      </c>
      <c r="B24" s="63" t="s">
        <v>167</v>
      </c>
      <c r="C24" s="62"/>
    </row>
    <row r="25" spans="1:3" x14ac:dyDescent="0.3">
      <c r="A25" s="57" t="s">
        <v>24</v>
      </c>
      <c r="B25" s="62" t="s">
        <v>175</v>
      </c>
      <c r="C25" s="47"/>
    </row>
    <row r="26" spans="1:3" x14ac:dyDescent="0.3">
      <c r="A26" s="57"/>
      <c r="B26" s="47"/>
      <c r="C26" s="47"/>
    </row>
    <row r="27" spans="1:3" ht="100.5" customHeight="1" x14ac:dyDescent="0.3">
      <c r="A27" s="57"/>
      <c r="B27" s="47"/>
      <c r="C27" s="47"/>
    </row>
    <row r="28" spans="1:3" x14ac:dyDescent="0.3">
      <c r="A28" s="28" t="s">
        <v>25</v>
      </c>
      <c r="B28" s="47" t="s">
        <v>169</v>
      </c>
      <c r="C28" s="47"/>
    </row>
    <row r="29" spans="1:3" x14ac:dyDescent="0.3">
      <c r="A29" s="28" t="s">
        <v>26</v>
      </c>
      <c r="B29" s="47">
        <v>9013511191</v>
      </c>
      <c r="C29" s="47"/>
    </row>
    <row r="30" spans="1:3" x14ac:dyDescent="0.3">
      <c r="A30" s="28" t="s">
        <v>27</v>
      </c>
      <c r="B30" s="47" t="s">
        <v>177</v>
      </c>
      <c r="C30" s="47"/>
    </row>
    <row r="31" spans="1:3" x14ac:dyDescent="0.3">
      <c r="A31" s="28" t="s">
        <v>28</v>
      </c>
      <c r="B31" s="47" t="s">
        <v>168</v>
      </c>
      <c r="C31" s="47"/>
    </row>
    <row r="32" spans="1:3" x14ac:dyDescent="0.3">
      <c r="A32" s="28" t="s">
        <v>29</v>
      </c>
      <c r="B32" s="60" t="s">
        <v>172</v>
      </c>
      <c r="C32" s="61"/>
    </row>
    <row r="33" spans="1:3" x14ac:dyDescent="0.3">
      <c r="A33" s="5" t="s">
        <v>30</v>
      </c>
      <c r="B33" s="59" t="s">
        <v>170</v>
      </c>
      <c r="C33" s="59"/>
    </row>
    <row r="34" spans="1:3" ht="43.2" x14ac:dyDescent="0.3">
      <c r="A34" s="5" t="s">
        <v>31</v>
      </c>
      <c r="B34" s="59" t="s">
        <v>171</v>
      </c>
      <c r="C34" s="49"/>
    </row>
    <row r="37" spans="1:3" ht="15" customHeight="1" x14ac:dyDescent="0.3"/>
    <row r="38" spans="1:3" ht="15" customHeight="1" x14ac:dyDescent="0.3"/>
    <row r="45" spans="1:3" ht="15" customHeight="1" x14ac:dyDescent="0.3"/>
    <row r="50" spans="6:6" ht="18" customHeight="1" x14ac:dyDescent="0.3"/>
    <row r="53" spans="6:6" x14ac:dyDescent="0.3">
      <c r="F53" s="4"/>
    </row>
    <row r="54" spans="6:6" x14ac:dyDescent="0.3">
      <c r="F54" s="4"/>
    </row>
    <row r="55" spans="6:6" x14ac:dyDescent="0.3">
      <c r="F55" s="4"/>
    </row>
    <row r="66" ht="36" customHeight="1" x14ac:dyDescent="0.3"/>
    <row r="78" ht="33.75" customHeight="1" x14ac:dyDescent="0.3"/>
    <row r="79" ht="33.75" customHeight="1" x14ac:dyDescent="0.3"/>
    <row r="80" ht="33.75" customHeight="1" x14ac:dyDescent="0.3"/>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49457317-E860-4232-B34B-1ED9B6F184AA}"/>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1"/>
  <sheetViews>
    <sheetView zoomScale="70" zoomScaleNormal="70" workbookViewId="0">
      <selection activeCell="C34" sqref="C34"/>
    </sheetView>
  </sheetViews>
  <sheetFormatPr baseColWidth="10" defaultColWidth="0" defaultRowHeight="14.4" x14ac:dyDescent="0.3"/>
  <cols>
    <col min="1" max="1" width="49.88671875" customWidth="1"/>
    <col min="2" max="2" width="31.44140625" customWidth="1"/>
    <col min="3" max="3" width="90.109375" customWidth="1"/>
    <col min="4" max="16384" width="11.44140625" hidden="1"/>
  </cols>
  <sheetData>
    <row r="1" spans="1:3" ht="18" x14ac:dyDescent="0.3">
      <c r="A1" s="86" t="s">
        <v>32</v>
      </c>
      <c r="B1" s="86"/>
      <c r="C1" s="86"/>
    </row>
    <row r="2" spans="1:3" ht="15.75" customHeight="1" x14ac:dyDescent="0.3">
      <c r="A2" s="20" t="s">
        <v>33</v>
      </c>
      <c r="B2" s="76" t="s">
        <v>178</v>
      </c>
      <c r="C2" s="77"/>
    </row>
    <row r="3" spans="1:3" s="2" customFormat="1" x14ac:dyDescent="0.3">
      <c r="A3" s="5" t="s">
        <v>1</v>
      </c>
      <c r="B3" s="49" t="str">
        <f>'AUTOS  NOTA 322'!B2:C2</f>
        <v>110013103025 2024 00287 00.</v>
      </c>
      <c r="C3" s="49"/>
    </row>
    <row r="4" spans="1:3" s="2" customFormat="1" x14ac:dyDescent="0.3">
      <c r="A4" s="5" t="s">
        <v>2</v>
      </c>
      <c r="B4" s="49" t="str">
        <f>'AUTOS  NOTA 322'!B3:C3</f>
        <v>Juzgado 25 Civil del Circuito de Bogotá</v>
      </c>
      <c r="C4" s="49"/>
    </row>
    <row r="5" spans="1:3" s="2" customFormat="1" x14ac:dyDescent="0.3">
      <c r="A5" s="5" t="s">
        <v>3</v>
      </c>
      <c r="B5" s="49" t="str">
        <f>'AUTOS  NOTA 322'!B4:C4</f>
        <v>Cooperativa de Transporte Andina (CONTRANSANDINA) ,ALLIANZ SEGUROS S.A, Carlos Andrés Vera Ramírez.</v>
      </c>
      <c r="C5" s="49"/>
    </row>
    <row r="6" spans="1:3" s="2" customFormat="1" x14ac:dyDescent="0.3">
      <c r="A6" s="5" t="s">
        <v>4</v>
      </c>
      <c r="B6" s="49" t="str">
        <f>'AUTOS  NOTA 322'!B5:C5</f>
        <v>Johanna Marcela Arismendy (hija), Ihan Bonomi Arimendy (nieto), Randall Daniel Arismendy Escobar(hijo), Manuela Arismendy Patiño(nieta), María Paulina Arismendy Patiño(nieta), Yaneth Escobar Vélez(hermana).</v>
      </c>
      <c r="C6" s="49"/>
    </row>
    <row r="7" spans="1:3" s="2" customFormat="1" x14ac:dyDescent="0.3">
      <c r="A7" s="5" t="s">
        <v>5</v>
      </c>
      <c r="B7" s="49" t="str">
        <f>'AUTOS  NOTA 322'!B6:C6</f>
        <v>DEMANDA DIRECTA</v>
      </c>
      <c r="C7" s="49"/>
    </row>
    <row r="8" spans="1:3" s="2" customFormat="1" x14ac:dyDescent="0.3">
      <c r="A8" s="31" t="s">
        <v>34</v>
      </c>
      <c r="B8" s="49" t="str">
        <f>'AUTOS  NOTA 322'!B7:C8</f>
        <v>Adriana del Socorro Escobar Vélez.</v>
      </c>
      <c r="C8" s="49"/>
    </row>
    <row r="9" spans="1:3" x14ac:dyDescent="0.3">
      <c r="A9" s="20" t="s">
        <v>35</v>
      </c>
      <c r="B9" s="49" t="s">
        <v>179</v>
      </c>
      <c r="C9" s="49"/>
    </row>
    <row r="10" spans="1:3" x14ac:dyDescent="0.3">
      <c r="A10" s="20" t="s">
        <v>36</v>
      </c>
      <c r="B10" s="51" t="s">
        <v>143</v>
      </c>
      <c r="C10" s="52"/>
    </row>
    <row r="11" spans="1:3" x14ac:dyDescent="0.3">
      <c r="A11" s="20" t="s">
        <v>38</v>
      </c>
      <c r="B11" s="69">
        <v>120000000</v>
      </c>
      <c r="C11" s="70"/>
    </row>
    <row r="12" spans="1:3" x14ac:dyDescent="0.3">
      <c r="A12" s="20" t="s">
        <v>39</v>
      </c>
      <c r="B12" s="69">
        <v>0</v>
      </c>
      <c r="C12" s="70"/>
    </row>
    <row r="13" spans="1:3" x14ac:dyDescent="0.3">
      <c r="A13" s="20" t="s">
        <v>182</v>
      </c>
      <c r="B13" s="44"/>
      <c r="C13" s="45"/>
    </row>
    <row r="14" spans="1:3" x14ac:dyDescent="0.3">
      <c r="A14" s="20" t="s">
        <v>40</v>
      </c>
      <c r="B14" s="51" t="s">
        <v>116</v>
      </c>
      <c r="C14" s="52"/>
    </row>
    <row r="15" spans="1:3" x14ac:dyDescent="0.3">
      <c r="A15" s="20" t="s">
        <v>41</v>
      </c>
      <c r="B15" s="50" t="s">
        <v>181</v>
      </c>
      <c r="C15" s="49"/>
    </row>
    <row r="16" spans="1:3" x14ac:dyDescent="0.3">
      <c r="A16" s="20" t="s">
        <v>42</v>
      </c>
      <c r="B16" s="49" t="s">
        <v>111</v>
      </c>
      <c r="C16" s="49"/>
    </row>
    <row r="17" spans="1:3" x14ac:dyDescent="0.3">
      <c r="A17" s="20" t="s">
        <v>43</v>
      </c>
      <c r="B17" s="49" t="s">
        <v>111</v>
      </c>
      <c r="C17" s="49"/>
    </row>
    <row r="18" spans="1:3" x14ac:dyDescent="0.3">
      <c r="A18" s="73" t="s">
        <v>44</v>
      </c>
      <c r="B18" s="49"/>
      <c r="C18" s="49"/>
    </row>
    <row r="19" spans="1:3" x14ac:dyDescent="0.3">
      <c r="A19" s="74"/>
      <c r="B19" s="10" t="s">
        <v>45</v>
      </c>
      <c r="C19" s="10" t="s">
        <v>46</v>
      </c>
    </row>
    <row r="20" spans="1:3" x14ac:dyDescent="0.3">
      <c r="A20" s="74"/>
      <c r="B20" s="6" t="s">
        <v>47</v>
      </c>
      <c r="C20" s="6"/>
    </row>
    <row r="21" spans="1:3" x14ac:dyDescent="0.3">
      <c r="A21" s="74"/>
      <c r="B21" s="6"/>
      <c r="C21" s="6"/>
    </row>
    <row r="22" spans="1:3" x14ac:dyDescent="0.3">
      <c r="A22" s="75"/>
      <c r="B22" s="6"/>
      <c r="C22" s="6"/>
    </row>
    <row r="23" spans="1:3" x14ac:dyDescent="0.3">
      <c r="A23" s="20" t="s">
        <v>48</v>
      </c>
      <c r="B23" s="49"/>
      <c r="C23" s="49"/>
    </row>
    <row r="24" spans="1:3" x14ac:dyDescent="0.3">
      <c r="A24" s="20" t="s">
        <v>49</v>
      </c>
      <c r="B24" s="76"/>
      <c r="C24" s="77"/>
    </row>
    <row r="25" spans="1:3" x14ac:dyDescent="0.3">
      <c r="A25" s="20" t="s">
        <v>50</v>
      </c>
      <c r="B25" s="49" t="s">
        <v>147</v>
      </c>
      <c r="C25" s="49"/>
    </row>
    <row r="26" spans="1:3" x14ac:dyDescent="0.3">
      <c r="A26" s="20" t="s">
        <v>51</v>
      </c>
      <c r="B26" s="49"/>
      <c r="C26" s="49"/>
    </row>
    <row r="27" spans="1:3" x14ac:dyDescent="0.3">
      <c r="A27" s="20" t="s">
        <v>52</v>
      </c>
      <c r="B27" s="49"/>
      <c r="C27" s="49"/>
    </row>
    <row r="28" spans="1:3" x14ac:dyDescent="0.3">
      <c r="A28" s="19" t="s">
        <v>53</v>
      </c>
      <c r="B28" s="49"/>
      <c r="C28" s="49"/>
    </row>
    <row r="29" spans="1:3" x14ac:dyDescent="0.3">
      <c r="A29" s="78" t="s">
        <v>54</v>
      </c>
      <c r="B29" s="78"/>
      <c r="C29" s="78"/>
    </row>
    <row r="30" spans="1:3" x14ac:dyDescent="0.3">
      <c r="A30" s="71" t="s">
        <v>55</v>
      </c>
      <c r="B30" s="72"/>
      <c r="C30" s="11"/>
    </row>
    <row r="31" spans="1:3" x14ac:dyDescent="0.3">
      <c r="A31" s="71" t="s">
        <v>56</v>
      </c>
      <c r="B31" s="72"/>
      <c r="C31" s="11"/>
    </row>
    <row r="32" spans="1:3" x14ac:dyDescent="0.3">
      <c r="A32" s="71" t="s">
        <v>57</v>
      </c>
      <c r="B32" s="72"/>
      <c r="C32" s="12"/>
    </row>
    <row r="33" spans="1:3" x14ac:dyDescent="0.3">
      <c r="A33" s="71" t="s">
        <v>58</v>
      </c>
      <c r="B33" s="72"/>
      <c r="C33" s="11"/>
    </row>
    <row r="34" spans="1:3" x14ac:dyDescent="0.3">
      <c r="A34" s="71" t="s">
        <v>59</v>
      </c>
      <c r="B34" s="72"/>
      <c r="C34" s="11"/>
    </row>
    <row r="35" spans="1:3" x14ac:dyDescent="0.3">
      <c r="A35" s="71" t="s">
        <v>60</v>
      </c>
      <c r="B35" s="72"/>
      <c r="C35" s="13"/>
    </row>
    <row r="36" spans="1:3" x14ac:dyDescent="0.3">
      <c r="A36" s="67" t="s">
        <v>61</v>
      </c>
      <c r="B36" s="68"/>
      <c r="C36" s="14"/>
    </row>
    <row r="37" spans="1:3" x14ac:dyDescent="0.3">
      <c r="A37" s="67" t="s">
        <v>62</v>
      </c>
      <c r="B37" s="68"/>
      <c r="C37" s="15"/>
    </row>
    <row r="38" spans="1:3" x14ac:dyDescent="0.3">
      <c r="A38" s="79" t="s">
        <v>63</v>
      </c>
      <c r="B38" s="80"/>
      <c r="C38" s="15"/>
    </row>
    <row r="39" spans="1:3" x14ac:dyDescent="0.3">
      <c r="A39" s="81"/>
      <c r="B39" s="82"/>
      <c r="C39" s="15"/>
    </row>
    <row r="40" spans="1:3" x14ac:dyDescent="0.3">
      <c r="A40" s="83"/>
      <c r="B40" s="84"/>
      <c r="C40" s="15"/>
    </row>
    <row r="41" spans="1:3" x14ac:dyDescent="0.3">
      <c r="A41" s="85" t="s">
        <v>64</v>
      </c>
      <c r="B41" s="85"/>
      <c r="C41" s="85"/>
    </row>
    <row r="42" spans="1:3" x14ac:dyDescent="0.3">
      <c r="A42" s="17" t="s">
        <v>65</v>
      </c>
      <c r="B42" s="18"/>
      <c r="C42" s="15"/>
    </row>
    <row r="43" spans="1:3" x14ac:dyDescent="0.3">
      <c r="A43" s="67" t="s">
        <v>66</v>
      </c>
      <c r="B43" s="68"/>
      <c r="C43" s="15"/>
    </row>
    <row r="44" spans="1:3" x14ac:dyDescent="0.3">
      <c r="A44" s="67" t="s">
        <v>67</v>
      </c>
      <c r="B44" s="68"/>
      <c r="C44" s="15"/>
    </row>
    <row r="45" spans="1:3" x14ac:dyDescent="0.3">
      <c r="A45" s="17" t="s">
        <v>68</v>
      </c>
      <c r="B45" s="18"/>
      <c r="C45" s="15"/>
    </row>
    <row r="46" spans="1:3" x14ac:dyDescent="0.3">
      <c r="A46" s="17" t="s">
        <v>69</v>
      </c>
      <c r="B46" s="18"/>
      <c r="C46" s="15"/>
    </row>
    <row r="47" spans="1:3" x14ac:dyDescent="0.3">
      <c r="A47" s="67" t="s">
        <v>70</v>
      </c>
      <c r="B47" s="68"/>
      <c r="C47" s="15"/>
    </row>
    <row r="48" spans="1:3" x14ac:dyDescent="0.3">
      <c r="A48" s="17" t="s">
        <v>71</v>
      </c>
      <c r="B48" s="16"/>
      <c r="C48" s="15"/>
    </row>
    <row r="49" spans="1:3" x14ac:dyDescent="0.3">
      <c r="A49" s="67" t="s">
        <v>72</v>
      </c>
      <c r="B49" s="68"/>
      <c r="C49" s="15"/>
    </row>
    <row r="50" spans="1:3" x14ac:dyDescent="0.3">
      <c r="A50" s="67" t="s">
        <v>73</v>
      </c>
      <c r="B50" s="68"/>
      <c r="C50" s="15"/>
    </row>
    <row r="51" spans="1:3" x14ac:dyDescent="0.3">
      <c r="A51" s="67" t="s">
        <v>63</v>
      </c>
      <c r="B51" s="68"/>
      <c r="C51" s="15"/>
    </row>
  </sheetData>
  <mergeCells count="41">
    <mergeCell ref="A1:C1"/>
    <mergeCell ref="B9:C9"/>
    <mergeCell ref="B10:C10"/>
    <mergeCell ref="B14:C14"/>
    <mergeCell ref="B15:C15"/>
    <mergeCell ref="B3:C3"/>
    <mergeCell ref="B4:C4"/>
    <mergeCell ref="B5:C5"/>
    <mergeCell ref="B6:C6"/>
    <mergeCell ref="B7:C7"/>
    <mergeCell ref="B2:C2"/>
    <mergeCell ref="B8:C8"/>
    <mergeCell ref="B26:C26"/>
    <mergeCell ref="B27:C27"/>
    <mergeCell ref="B28:C28"/>
    <mergeCell ref="A29:C29"/>
    <mergeCell ref="A50:B50"/>
    <mergeCell ref="A38:B40"/>
    <mergeCell ref="A41:C41"/>
    <mergeCell ref="A43:B43"/>
    <mergeCell ref="A44:B44"/>
    <mergeCell ref="A32:B32"/>
    <mergeCell ref="A33:B33"/>
    <mergeCell ref="A34:B34"/>
    <mergeCell ref="A37:B37"/>
    <mergeCell ref="A51:B51"/>
    <mergeCell ref="B11:C11"/>
    <mergeCell ref="A47:B47"/>
    <mergeCell ref="A49:B49"/>
    <mergeCell ref="A30:B30"/>
    <mergeCell ref="A31:B31"/>
    <mergeCell ref="B25:C25"/>
    <mergeCell ref="B16:C16"/>
    <mergeCell ref="B17:C17"/>
    <mergeCell ref="A18:A22"/>
    <mergeCell ref="B18:C18"/>
    <mergeCell ref="B23:C23"/>
    <mergeCell ref="B24:C24"/>
    <mergeCell ref="A35:B35"/>
    <mergeCell ref="A36:B36"/>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B18:C18</xm:sqref>
        </x14:dataValidation>
        <x14:dataValidation type="list" allowBlank="1" showInputMessage="1" showErrorMessage="1" xr:uid="{1ADD4A4E-5643-4A93-B80E-D96E7840C2C3}">
          <x14:formula1>
            <xm:f>Hoja2!$B$1:$B$2</xm:f>
          </x14:formula1>
          <xm:sqref>B28:C28 B16:C17 B23:C24 B26:C26</xm:sqref>
        </x14:dataValidation>
        <x14:dataValidation type="list" allowBlank="1" showInputMessage="1" showErrorMessage="1" xr:uid="{78881ADD-F402-405C-A447-4F5306B17914}">
          <x14:formula1>
            <xm:f>Hoja2!$E$2:$E$8</xm:f>
          </x14:formula1>
          <xm:sqref>B25:C25</xm:sqref>
        </x14:dataValidation>
        <x14:dataValidation type="list" allowBlank="1" showInputMessage="1" showErrorMessage="1" xr:uid="{B2A29E18-1D94-4A83-83C2-EB4104C03B9C}">
          <x14:formula1>
            <xm:f>Hoja2!$L$1:$L$13</xm:f>
          </x14:formula1>
          <xm:sqref>B10:C10</xm:sqref>
        </x14:dataValidation>
        <x14:dataValidation type="list" allowBlank="1" showInputMessage="1" showErrorMessage="1" xr:uid="{7EB01D08-957F-40A9-A09A-6C20688E3E0A}">
          <x14:formula1>
            <xm:f>Hoja2!$M$1:$M$3</xm:f>
          </x14:formula1>
          <xm:sqref>B14:C14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topLeftCell="A41" zoomScale="120" zoomScaleNormal="120" workbookViewId="0">
      <selection activeCell="B41" sqref="B41:C41"/>
    </sheetView>
  </sheetViews>
  <sheetFormatPr baseColWidth="10" defaultColWidth="0" defaultRowHeight="14.4" x14ac:dyDescent="0.3"/>
  <cols>
    <col min="1" max="1" width="41.88671875" customWidth="1"/>
    <col min="2" max="2" width="35.44140625" customWidth="1"/>
    <col min="3" max="3" width="54.88671875" customWidth="1"/>
    <col min="4" max="8" width="11.44140625" hidden="1" customWidth="1"/>
    <col min="9" max="9" width="12" hidden="1" customWidth="1"/>
    <col min="10" max="16384" width="11.44140625" hidden="1"/>
  </cols>
  <sheetData>
    <row r="1" spans="1:9" ht="18" x14ac:dyDescent="0.3">
      <c r="A1" s="86" t="s">
        <v>74</v>
      </c>
      <c r="B1" s="86"/>
      <c r="C1" s="86"/>
    </row>
    <row r="2" spans="1:9" ht="15" customHeight="1" x14ac:dyDescent="0.3">
      <c r="A2" s="35" t="s">
        <v>33</v>
      </c>
      <c r="B2" s="90" t="str">
        <f>'AUTOS NOTA 321'!B2:C2</f>
        <v xml:space="preserve">SINIESTRO   131115356  LEGIS </v>
      </c>
      <c r="C2" s="91"/>
    </row>
    <row r="3" spans="1:9" x14ac:dyDescent="0.3">
      <c r="A3" s="36" t="s">
        <v>1</v>
      </c>
      <c r="B3" s="105" t="str">
        <f>'AUTOS  NOTA 322'!B2:C2</f>
        <v>110013103025 2024 00287 00.</v>
      </c>
      <c r="C3" s="105"/>
    </row>
    <row r="4" spans="1:9" x14ac:dyDescent="0.3">
      <c r="A4" s="36" t="s">
        <v>2</v>
      </c>
      <c r="B4" s="105" t="str">
        <f>'AUTOS  NOTA 322'!B3:C3</f>
        <v>Juzgado 25 Civil del Circuito de Bogotá</v>
      </c>
      <c r="C4" s="105"/>
    </row>
    <row r="5" spans="1:9" x14ac:dyDescent="0.3">
      <c r="A5" s="36" t="s">
        <v>3</v>
      </c>
      <c r="B5" s="105" t="str">
        <f>'AUTOS  NOTA 322'!B4:C4</f>
        <v>Cooperativa de Transporte Andina (CONTRANSANDINA) ,ALLIANZ SEGUROS S.A, Carlos Andrés Vera Ramírez.</v>
      </c>
      <c r="C5" s="105"/>
    </row>
    <row r="6" spans="1:9" ht="15" customHeight="1" x14ac:dyDescent="0.3">
      <c r="A6" s="36" t="s">
        <v>4</v>
      </c>
      <c r="B6" s="105" t="str">
        <f>'AUTOS  NOTA 322'!B5:C5</f>
        <v>Johanna Marcela Arismendy (hija), Ihan Bonomi Arimendy (nieto), Randall Daniel Arismendy Escobar(hijo), Manuela Arismendy Patiño(nieta), María Paulina Arismendy Patiño(nieta), Yaneth Escobar Vélez(hermana).</v>
      </c>
      <c r="C6" s="105"/>
    </row>
    <row r="7" spans="1:9" x14ac:dyDescent="0.3">
      <c r="A7" s="36" t="s">
        <v>5</v>
      </c>
      <c r="B7" s="105" t="str">
        <f>'AUTOS  NOTA 322'!B6:C6</f>
        <v>DEMANDA DIRECTA</v>
      </c>
      <c r="C7" s="105"/>
    </row>
    <row r="8" spans="1:9" x14ac:dyDescent="0.3">
      <c r="A8" s="38" t="s">
        <v>34</v>
      </c>
      <c r="B8" s="105" t="str">
        <f>'AUTOS  NOTA 322'!B7:C8</f>
        <v>Adriana del Socorro Escobar Vélez.</v>
      </c>
      <c r="C8" s="105"/>
    </row>
    <row r="9" spans="1:9" ht="28.8" x14ac:dyDescent="0.3">
      <c r="A9" s="36" t="s">
        <v>75</v>
      </c>
      <c r="B9" s="103">
        <f>SUM(C11,C12,C14,C15,C17)</f>
        <v>729000549</v>
      </c>
      <c r="C9" s="104"/>
    </row>
    <row r="10" spans="1:9" x14ac:dyDescent="0.3">
      <c r="A10" s="106" t="s">
        <v>76</v>
      </c>
      <c r="B10" s="95" t="s">
        <v>77</v>
      </c>
      <c r="C10" s="96"/>
    </row>
    <row r="11" spans="1:9" x14ac:dyDescent="0.3">
      <c r="A11" s="106"/>
      <c r="B11" s="37" t="s">
        <v>78</v>
      </c>
      <c r="C11" s="32">
        <v>178000549</v>
      </c>
    </row>
    <row r="12" spans="1:9" x14ac:dyDescent="0.3">
      <c r="A12" s="106"/>
      <c r="B12" s="37" t="s">
        <v>79</v>
      </c>
      <c r="C12" s="32"/>
    </row>
    <row r="13" spans="1:9" x14ac:dyDescent="0.3">
      <c r="A13" s="106"/>
      <c r="B13" s="95"/>
      <c r="C13" s="96"/>
    </row>
    <row r="14" spans="1:9" x14ac:dyDescent="0.3">
      <c r="A14" s="106"/>
      <c r="B14" s="37" t="s">
        <v>80</v>
      </c>
      <c r="C14" s="40">
        <v>551000000</v>
      </c>
    </row>
    <row r="15" spans="1:9" x14ac:dyDescent="0.3">
      <c r="A15" s="106"/>
      <c r="B15" s="37" t="s">
        <v>81</v>
      </c>
      <c r="C15" s="40"/>
      <c r="E15" t="s">
        <v>82</v>
      </c>
      <c r="F15" s="22">
        <v>0.7</v>
      </c>
    </row>
    <row r="16" spans="1:9" x14ac:dyDescent="0.3">
      <c r="A16" s="106"/>
      <c r="B16" s="95" t="s">
        <v>83</v>
      </c>
      <c r="C16" s="96"/>
      <c r="E16" t="s">
        <v>84</v>
      </c>
      <c r="F16" s="23">
        <v>0.3</v>
      </c>
      <c r="I16" s="25"/>
    </row>
    <row r="17" spans="1:9" x14ac:dyDescent="0.3">
      <c r="A17" s="106"/>
      <c r="B17" s="37"/>
      <c r="C17" s="41"/>
      <c r="F17" s="26"/>
      <c r="I17" s="25"/>
    </row>
    <row r="18" spans="1:9" ht="23.25" customHeight="1" x14ac:dyDescent="0.3">
      <c r="A18" s="39" t="s">
        <v>85</v>
      </c>
      <c r="B18" s="90" t="s">
        <v>122</v>
      </c>
      <c r="C18" s="91"/>
    </row>
    <row r="19" spans="1:9" ht="57.6" x14ac:dyDescent="0.3">
      <c r="A19" s="36" t="s">
        <v>86</v>
      </c>
      <c r="B19" s="97" t="s">
        <v>185</v>
      </c>
      <c r="C19" s="98"/>
    </row>
    <row r="20" spans="1:9" ht="15" customHeight="1" x14ac:dyDescent="0.3">
      <c r="A20" s="21" t="s">
        <v>87</v>
      </c>
      <c r="B20" s="92">
        <f>((C22+C23+C25+C26+C30+C28+C32+C34+C29+C33)-C37)*C36*C38</f>
        <v>120000000</v>
      </c>
      <c r="C20" s="92"/>
    </row>
    <row r="21" spans="1:9" x14ac:dyDescent="0.3">
      <c r="A21" s="7" t="s">
        <v>88</v>
      </c>
      <c r="B21" s="99" t="s">
        <v>77</v>
      </c>
      <c r="C21" s="100"/>
    </row>
    <row r="22" spans="1:9" x14ac:dyDescent="0.3">
      <c r="A22" s="101"/>
      <c r="B22" s="37" t="s">
        <v>78</v>
      </c>
      <c r="C22" s="32">
        <v>0</v>
      </c>
    </row>
    <row r="23" spans="1:9" x14ac:dyDescent="0.3">
      <c r="A23" s="102"/>
      <c r="B23" s="37" t="s">
        <v>79</v>
      </c>
      <c r="C23" s="32">
        <v>0</v>
      </c>
    </row>
    <row r="24" spans="1:9" x14ac:dyDescent="0.3">
      <c r="A24" s="102"/>
      <c r="B24" s="95" t="s">
        <v>89</v>
      </c>
      <c r="C24" s="96"/>
    </row>
    <row r="25" spans="1:9" x14ac:dyDescent="0.3">
      <c r="A25" s="102"/>
      <c r="B25" s="37" t="s">
        <v>80</v>
      </c>
      <c r="C25" s="32">
        <v>120000000</v>
      </c>
    </row>
    <row r="26" spans="1:9" ht="29.1" customHeight="1" x14ac:dyDescent="0.3">
      <c r="A26" s="102"/>
      <c r="B26" s="37" t="s">
        <v>90</v>
      </c>
      <c r="C26" s="32">
        <v>0</v>
      </c>
    </row>
    <row r="27" spans="1:9" x14ac:dyDescent="0.3">
      <c r="A27" s="102"/>
      <c r="B27" s="95" t="s">
        <v>91</v>
      </c>
      <c r="C27" s="96"/>
    </row>
    <row r="28" spans="1:9" x14ac:dyDescent="0.3">
      <c r="A28" s="102"/>
      <c r="B28" s="37" t="s">
        <v>183</v>
      </c>
      <c r="C28" s="32">
        <v>0</v>
      </c>
    </row>
    <row r="29" spans="1:9" x14ac:dyDescent="0.3">
      <c r="A29" s="102"/>
      <c r="B29" s="37" t="s">
        <v>78</v>
      </c>
      <c r="C29" s="32">
        <v>0</v>
      </c>
    </row>
    <row r="30" spans="1:9" x14ac:dyDescent="0.3">
      <c r="A30" s="102"/>
      <c r="B30" s="37" t="s">
        <v>79</v>
      </c>
      <c r="C30" s="32">
        <v>0</v>
      </c>
    </row>
    <row r="31" spans="1:9" x14ac:dyDescent="0.3">
      <c r="A31" s="102"/>
      <c r="B31" s="95" t="s">
        <v>92</v>
      </c>
      <c r="C31" s="96"/>
    </row>
    <row r="32" spans="1:9" x14ac:dyDescent="0.3">
      <c r="A32" s="102"/>
      <c r="B32" s="37"/>
      <c r="C32" s="32"/>
    </row>
    <row r="33" spans="1:3" x14ac:dyDescent="0.3">
      <c r="A33" s="102"/>
      <c r="B33" s="37" t="s">
        <v>78</v>
      </c>
      <c r="C33" s="32">
        <v>0</v>
      </c>
    </row>
    <row r="34" spans="1:3" x14ac:dyDescent="0.3">
      <c r="A34" s="102"/>
      <c r="B34" s="37" t="s">
        <v>79</v>
      </c>
      <c r="C34" s="32">
        <v>0</v>
      </c>
    </row>
    <row r="35" spans="1:3" x14ac:dyDescent="0.3">
      <c r="A35" s="102"/>
      <c r="B35" s="95" t="s">
        <v>93</v>
      </c>
      <c r="C35" s="96"/>
    </row>
    <row r="36" spans="1:3" x14ac:dyDescent="0.3">
      <c r="A36" s="102"/>
      <c r="B36" s="37" t="s">
        <v>94</v>
      </c>
      <c r="C36" s="33">
        <v>1</v>
      </c>
    </row>
    <row r="37" spans="1:3" x14ac:dyDescent="0.3">
      <c r="A37" s="102"/>
      <c r="B37" s="37" t="s">
        <v>180</v>
      </c>
      <c r="C37" s="34">
        <v>0</v>
      </c>
    </row>
    <row r="38" spans="1:3" x14ac:dyDescent="0.3">
      <c r="A38" s="102"/>
      <c r="B38" s="37" t="s">
        <v>95</v>
      </c>
      <c r="C38" s="33">
        <v>1</v>
      </c>
    </row>
    <row r="39" spans="1:3" x14ac:dyDescent="0.3">
      <c r="A39" s="24" t="s">
        <v>96</v>
      </c>
      <c r="B39" s="92">
        <f>IFERROR(B20*(VLOOKUP(B18,E15:F17,2,0)),16666)</f>
        <v>16666</v>
      </c>
      <c r="C39" s="92"/>
    </row>
    <row r="40" spans="1:3" ht="93" customHeight="1" x14ac:dyDescent="0.3">
      <c r="A40" s="36" t="s">
        <v>97</v>
      </c>
      <c r="B40" s="93" t="s">
        <v>186</v>
      </c>
      <c r="C40" s="94"/>
    </row>
    <row r="41" spans="1:3" ht="211.5" customHeight="1" x14ac:dyDescent="0.3">
      <c r="A41" s="36" t="s">
        <v>98</v>
      </c>
      <c r="B41" s="88" t="s">
        <v>184</v>
      </c>
      <c r="C41" s="89"/>
    </row>
    <row r="42" spans="1:3" ht="26.1" customHeight="1" x14ac:dyDescent="0.3">
      <c r="A42" s="43" t="s">
        <v>99</v>
      </c>
      <c r="B42" s="43"/>
      <c r="C42" s="43"/>
    </row>
    <row r="43" spans="1:3" x14ac:dyDescent="0.3">
      <c r="A43" s="42" t="s">
        <v>100</v>
      </c>
      <c r="B43" s="87"/>
      <c r="C43" s="87"/>
    </row>
    <row r="44" spans="1:3" ht="41.1" customHeight="1" x14ac:dyDescent="0.3">
      <c r="A44" s="42" t="s">
        <v>101</v>
      </c>
      <c r="B44" s="87"/>
      <c r="C44" s="87"/>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4140625"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opLeftCell="A25" workbookViewId="0">
      <selection activeCell="C28" sqref="C28:C29"/>
    </sheetView>
  </sheetViews>
  <sheetFormatPr baseColWidth="10" defaultColWidth="0" defaultRowHeight="14.4" x14ac:dyDescent="0.3"/>
  <cols>
    <col min="1" max="1" width="37" customWidth="1"/>
    <col min="2" max="2" width="11.44140625" customWidth="1"/>
    <col min="3" max="3" width="94.44140625" customWidth="1"/>
    <col min="4" max="16384" width="11.44140625" hidden="1"/>
  </cols>
  <sheetData>
    <row r="1" spans="1:3" ht="18" x14ac:dyDescent="0.3">
      <c r="A1" s="86" t="s">
        <v>102</v>
      </c>
      <c r="B1" s="86"/>
      <c r="C1" s="86"/>
    </row>
    <row r="2" spans="1:3" x14ac:dyDescent="0.3">
      <c r="A2" s="20" t="s">
        <v>33</v>
      </c>
      <c r="B2" s="76" t="str">
        <f>'AUTOS NOTA 324'!B2:C2</f>
        <v xml:space="preserve">SINIESTRO   131115356  LEGIS </v>
      </c>
      <c r="C2" s="77"/>
    </row>
    <row r="3" spans="1:3" x14ac:dyDescent="0.3">
      <c r="A3" s="5" t="s">
        <v>1</v>
      </c>
      <c r="B3" s="49" t="str">
        <f>'AUTOS  NOTA 322'!B2:C2</f>
        <v>110013103025 2024 00287 00.</v>
      </c>
      <c r="C3" s="49"/>
    </row>
    <row r="4" spans="1:3" x14ac:dyDescent="0.3">
      <c r="A4" s="5" t="s">
        <v>2</v>
      </c>
      <c r="B4" s="49" t="str">
        <f>'AUTOS  NOTA 322'!B3:C3</f>
        <v>Juzgado 25 Civil del Circuito de Bogotá</v>
      </c>
      <c r="C4" s="49"/>
    </row>
    <row r="5" spans="1:3" x14ac:dyDescent="0.3">
      <c r="A5" s="5" t="s">
        <v>3</v>
      </c>
      <c r="B5" s="49" t="str">
        <f>'AUTOS  NOTA 322'!B4:C4</f>
        <v>Cooperativa de Transporte Andina (CONTRANSANDINA) ,ALLIANZ SEGUROS S.A, Carlos Andrés Vera Ramírez.</v>
      </c>
      <c r="C5" s="49"/>
    </row>
    <row r="6" spans="1:3" ht="15" customHeight="1" x14ac:dyDescent="0.3">
      <c r="A6" s="5" t="s">
        <v>4</v>
      </c>
      <c r="B6" s="49" t="str">
        <f>'AUTOS  NOTA 322'!B5:C5</f>
        <v>Johanna Marcela Arismendy (hija), Ihan Bonomi Arimendy (nieto), Randall Daniel Arismendy Escobar(hijo), Manuela Arismendy Patiño(nieta), María Paulina Arismendy Patiño(nieta), Yaneth Escobar Vélez(hermana).</v>
      </c>
      <c r="C6" s="49"/>
    </row>
    <row r="7" spans="1:3" ht="15" customHeight="1" x14ac:dyDescent="0.3">
      <c r="A7" s="5" t="s">
        <v>5</v>
      </c>
      <c r="B7" s="49" t="str">
        <f>'AUTOS  NOTA 322'!B6:C6</f>
        <v>DEMANDA DIRECTA</v>
      </c>
      <c r="C7" s="49"/>
    </row>
    <row r="8" spans="1:3" ht="15" customHeight="1" x14ac:dyDescent="0.3">
      <c r="A8" s="31" t="s">
        <v>34</v>
      </c>
      <c r="B8" s="49" t="str">
        <f>'AUTOS  NOTA 322'!B7:C8</f>
        <v>Adriana del Socorro Escobar Vélez.</v>
      </c>
      <c r="C8" s="49"/>
    </row>
    <row r="9" spans="1:3" ht="18.899999999999999" customHeight="1" x14ac:dyDescent="0.3">
      <c r="A9" s="5" t="s">
        <v>103</v>
      </c>
      <c r="B9" s="49"/>
      <c r="C9" s="49"/>
    </row>
    <row r="10" spans="1:3" x14ac:dyDescent="0.3">
      <c r="A10" s="7" t="s">
        <v>88</v>
      </c>
      <c r="B10" s="109">
        <f>'AUTOS NOTA 324'!B20:C20</f>
        <v>120000000</v>
      </c>
      <c r="C10" s="109"/>
    </row>
    <row r="11" spans="1:3" x14ac:dyDescent="0.3">
      <c r="A11" s="7" t="s">
        <v>104</v>
      </c>
      <c r="B11" s="110">
        <f>'AUTOS NOTA 324'!B39:C39</f>
        <v>16666</v>
      </c>
      <c r="C11" s="49"/>
    </row>
    <row r="12" spans="1:3" ht="28.8" x14ac:dyDescent="0.3">
      <c r="A12" s="7" t="s">
        <v>105</v>
      </c>
      <c r="B12" s="107"/>
      <c r="C12" s="108"/>
    </row>
    <row r="13" spans="1:3" ht="43.2" x14ac:dyDescent="0.3">
      <c r="A13" s="5" t="s">
        <v>106</v>
      </c>
      <c r="B13" s="49"/>
      <c r="C13" s="49"/>
    </row>
    <row r="14" spans="1:3" ht="43.2" x14ac:dyDescent="0.3">
      <c r="A14" s="5" t="s">
        <v>107</v>
      </c>
      <c r="B14" s="49"/>
      <c r="C14" s="49"/>
    </row>
    <row r="15" spans="1:3" x14ac:dyDescent="0.3">
      <c r="A15" s="5" t="s">
        <v>108</v>
      </c>
      <c r="B15" s="6"/>
      <c r="C15" s="6"/>
    </row>
    <row r="16" spans="1:3" x14ac:dyDescent="0.3">
      <c r="A16" s="7" t="s">
        <v>109</v>
      </c>
      <c r="B16" s="49"/>
      <c r="C16" s="49"/>
    </row>
    <row r="17" spans="1:3" x14ac:dyDescent="0.3">
      <c r="A17" s="6" t="s">
        <v>110</v>
      </c>
      <c r="B17" s="108"/>
      <c r="C17" s="108"/>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4140625" defaultRowHeight="14.4" x14ac:dyDescent="0.3"/>
  <cols>
    <col min="4" max="4" width="20.109375" bestFit="1" customWidth="1"/>
    <col min="5" max="5" width="42.88671875" bestFit="1" customWidth="1"/>
    <col min="12" max="12" width="30.5546875" customWidth="1"/>
    <col min="13" max="13" width="16" customWidth="1"/>
  </cols>
  <sheetData>
    <row r="1" spans="1:15" x14ac:dyDescent="0.3">
      <c r="A1" s="9" t="s">
        <v>40</v>
      </c>
      <c r="B1" t="s">
        <v>111</v>
      </c>
      <c r="C1" s="9" t="s">
        <v>44</v>
      </c>
      <c r="D1" s="9" t="s">
        <v>112</v>
      </c>
      <c r="E1" s="3" t="s">
        <v>50</v>
      </c>
      <c r="F1" s="2" t="s">
        <v>82</v>
      </c>
      <c r="G1" s="4">
        <v>0</v>
      </c>
      <c r="H1" t="s">
        <v>16</v>
      </c>
      <c r="I1" t="s">
        <v>113</v>
      </c>
      <c r="K1" t="s">
        <v>114</v>
      </c>
      <c r="L1" s="30" t="s">
        <v>115</v>
      </c>
      <c r="M1" t="s">
        <v>116</v>
      </c>
      <c r="N1" t="s">
        <v>82</v>
      </c>
      <c r="O1" t="s">
        <v>117</v>
      </c>
    </row>
    <row r="2" spans="1:15" x14ac:dyDescent="0.3">
      <c r="A2" t="s">
        <v>116</v>
      </c>
      <c r="B2" t="s">
        <v>118</v>
      </c>
      <c r="C2" t="s">
        <v>119</v>
      </c>
      <c r="D2" s="2" t="s">
        <v>120</v>
      </c>
      <c r="E2" s="1" t="s">
        <v>121</v>
      </c>
      <c r="F2" s="2" t="s">
        <v>122</v>
      </c>
      <c r="G2" s="4">
        <v>0.7</v>
      </c>
      <c r="H2" t="s">
        <v>123</v>
      </c>
      <c r="I2" t="s">
        <v>124</v>
      </c>
      <c r="K2" t="s">
        <v>125</v>
      </c>
      <c r="L2" s="30" t="s">
        <v>126</v>
      </c>
      <c r="M2" t="s">
        <v>127</v>
      </c>
      <c r="N2" t="s">
        <v>84</v>
      </c>
      <c r="O2" t="s">
        <v>118</v>
      </c>
    </row>
    <row r="3" spans="1:15" x14ac:dyDescent="0.3">
      <c r="A3" t="s">
        <v>127</v>
      </c>
      <c r="C3" t="s">
        <v>128</v>
      </c>
      <c r="D3" s="2" t="s">
        <v>129</v>
      </c>
      <c r="E3" s="1" t="s">
        <v>130</v>
      </c>
      <c r="F3" s="2" t="s">
        <v>84</v>
      </c>
      <c r="G3" s="4">
        <v>0.3</v>
      </c>
      <c r="H3" t="s">
        <v>131</v>
      </c>
      <c r="I3" t="s">
        <v>132</v>
      </c>
      <c r="L3" s="30" t="s">
        <v>37</v>
      </c>
      <c r="M3" t="s">
        <v>133</v>
      </c>
      <c r="N3" t="s">
        <v>122</v>
      </c>
    </row>
    <row r="4" spans="1:15" x14ac:dyDescent="0.3">
      <c r="A4" t="s">
        <v>133</v>
      </c>
      <c r="C4" t="s">
        <v>134</v>
      </c>
      <c r="E4" s="1" t="s">
        <v>135</v>
      </c>
      <c r="H4" t="s">
        <v>136</v>
      </c>
      <c r="I4" t="s">
        <v>137</v>
      </c>
      <c r="L4" t="s">
        <v>138</v>
      </c>
    </row>
    <row r="5" spans="1:15" x14ac:dyDescent="0.3">
      <c r="A5" t="s">
        <v>139</v>
      </c>
      <c r="E5" s="1" t="s">
        <v>140</v>
      </c>
      <c r="H5" t="s">
        <v>141</v>
      </c>
      <c r="I5" t="s">
        <v>142</v>
      </c>
      <c r="L5" s="30" t="s">
        <v>143</v>
      </c>
    </row>
    <row r="6" spans="1:15" x14ac:dyDescent="0.3">
      <c r="E6" s="1" t="s">
        <v>144</v>
      </c>
      <c r="I6" t="s">
        <v>145</v>
      </c>
      <c r="L6" s="30" t="s">
        <v>146</v>
      </c>
    </row>
    <row r="7" spans="1:15" x14ac:dyDescent="0.3">
      <c r="E7" s="1" t="s">
        <v>147</v>
      </c>
      <c r="I7" t="s">
        <v>148</v>
      </c>
      <c r="L7" s="30" t="s">
        <v>149</v>
      </c>
    </row>
    <row r="8" spans="1:15" x14ac:dyDescent="0.3">
      <c r="E8" s="1" t="s">
        <v>150</v>
      </c>
      <c r="L8" s="30" t="s">
        <v>91</v>
      </c>
    </row>
    <row r="9" spans="1:15" x14ac:dyDescent="0.3">
      <c r="L9" s="30" t="s">
        <v>151</v>
      </c>
    </row>
    <row r="10" spans="1:15" x14ac:dyDescent="0.3">
      <c r="L10" s="30" t="s">
        <v>152</v>
      </c>
    </row>
    <row r="11" spans="1:15" x14ac:dyDescent="0.3">
      <c r="L11" s="30" t="s">
        <v>153</v>
      </c>
    </row>
    <row r="12" spans="1:15" x14ac:dyDescent="0.3">
      <c r="L12" s="30" t="s">
        <v>154</v>
      </c>
    </row>
    <row r="13" spans="1:15" x14ac:dyDescent="0.3">
      <c r="L13" s="30" t="s">
        <v>155</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F19B866-0F38-4332-A42A-1C35F2E5BFBC}">
  <ds:schemaRefs>
    <ds:schemaRef ds:uri="http://schemas.microsoft.com/sharepoint/v3/contenttype/forms"/>
  </ds:schemaRefs>
</ds:datastoreItem>
</file>

<file path=customXml/itemProps2.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E20B7E-10EE-4801-BB57-1803224B08F4}">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Paola Andrea Narváez Loaiza</cp:lastModifiedBy>
  <cp:revision/>
  <dcterms:created xsi:type="dcterms:W3CDTF">2020-12-07T14:41:17Z</dcterms:created>
  <dcterms:modified xsi:type="dcterms:W3CDTF">2024-09-21T00:21:58Z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