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NEIVA/JORGE ELIECER CARANTON RUIZ/"/>
    </mc:Choice>
  </mc:AlternateContent>
  <xr:revisionPtr revIDLastSave="16" documentId="8_{87833AAB-34E2-4CE2-BA6A-EB82CEBAB77C}" xr6:coauthVersionLast="47" xr6:coauthVersionMax="47" xr10:uidLastSave="{B942E252-7172-4B3A-9857-7E5799B9CFB5}"/>
  <bookViews>
    <workbookView xWindow="-110" yWindow="-110" windowWidth="19420" windowHeight="1042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1" l="1"/>
  <c r="B17" i="11"/>
  <c r="B28" i="11"/>
  <c r="B7" i="14"/>
  <c r="B6" i="14"/>
  <c r="B5" i="14"/>
  <c r="B4" i="14"/>
  <c r="B3" i="14"/>
  <c r="B2" i="14"/>
  <c r="B6" i="11"/>
  <c r="B7" i="11"/>
  <c r="B2" i="11"/>
  <c r="B15" i="5"/>
</calcChain>
</file>

<file path=xl/sharedStrings.xml><?xml version="1.0" encoding="utf-8"?>
<sst xmlns="http://schemas.openxmlformats.org/spreadsheetml/2006/main" count="200" uniqueCount="154">
  <si>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</si>
  <si>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</si>
  <si>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</si>
  <si>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</si>
  <si>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</si>
  <si>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</si>
  <si>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</si>
  <si>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</si>
  <si>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</si>
  <si>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</si>
  <si>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</si>
  <si>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</si>
  <si>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</si>
  <si>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</si>
  <si>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</si>
  <si>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</si>
  <si>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</si>
  <si>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</si>
  <si>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</si>
  <si>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</si>
  <si>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</si>
  <si>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</si>
  <si>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</si>
  <si>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</si>
  <si>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</si>
  <si>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</si>
  <si>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</si>
  <si>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</si>
  <si>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</si>
  <si>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</si>
  <si>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</si>
  <si>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</si>
  <si>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</si>
  <si>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</si>
  <si>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</si>
  <si>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</si>
  <si>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</si>
  <si>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</si>
  <si>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</si>
  <si>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</si>
  <si>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</si>
  <si>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</si>
  <si>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</si>
  <si>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</si>
  <si>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</si>
  <si>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</si>
  <si>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</si>
  <si>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</si>
  <si>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</si>
  <si>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</si>
  <si>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</si>
  <si>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</si>
  <si>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</si>
  <si>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</si>
  <si>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</si>
  <si>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</si>
  <si>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</si>
  <si>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</si>
  <si>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</si>
  <si>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</si>
  <si>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</si>
  <si>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</si>
  <si>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</si>
  <si>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</si>
  <si>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</si>
  <si>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</si>
  <si>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</si>
  <si>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</si>
  <si>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</si>
  <si>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</si>
  <si>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</si>
  <si>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</si>
  <si>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</si>
  <si>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</si>
  <si>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</si>
  <si>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</si>
  <si>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</si>
  <si>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</si>
  <si>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</si>
  <si>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</si>
  <si>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</si>
  <si>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</si>
  <si>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</si>
  <si>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</si>
  <si>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</si>
  <si>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</si>
  <si>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</si>
  <si>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</si>
  <si>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</si>
  <si>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</si>
  <si>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</si>
  <si>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</si>
  <si>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</si>
  <si>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</si>
  <si>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</si>
  <si>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</si>
  <si>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</si>
  <si>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</si>
  <si>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</si>
  <si>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</si>
  <si>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</si>
  <si>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</si>
  <si>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</si>
  <si>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</si>
  <si>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</si>
  <si>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</si>
  <si>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</si>
  <si>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</si>
  <si>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</si>
  <si>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</si>
  <si>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</si>
  <si>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</si>
  <si>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</si>
  <si>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</si>
  <si>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</si>
  <si>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</si>
  <si>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</si>
  <si>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</si>
  <si>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</si>
  <si>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</si>
  <si>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</si>
  <si>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</si>
  <si>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</si>
  <si>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</si>
  <si>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</si>
  <si>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</si>
  <si>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</si>
  <si>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</si>
  <si>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</si>
  <si>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</si>
  <si>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</si>
  <si>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</si>
  <si>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</si>
  <si>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</si>
  <si>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41001-31-03-005-2023-00312-00</t>
  </si>
  <si>
    <t>JUZGADO QUINTO CIVIL DEL CIRCUITO DE NEIVA - HUILA</t>
  </si>
  <si>
    <t>0222292076/0</t>
  </si>
  <si>
    <t>R.C. PROFESIONAL</t>
  </si>
  <si>
    <t>JORGE ELIECER CARANTON RUIZ C.C. 9.076.534</t>
  </si>
  <si>
    <t>22 DE SEPTIEMBRE DE 2018</t>
  </si>
  <si>
    <t>17 DE JULIO DE 2019</t>
  </si>
  <si>
    <t>Daño Moral</t>
  </si>
  <si>
    <t>Daño a la persona (Daño a la vida de relación)</t>
  </si>
  <si>
    <t xml:space="preserve">CLINICA UROS S.A. </t>
  </si>
  <si>
    <t>813.011.577-4</t>
  </si>
  <si>
    <t>El señor Jorge Eliecer Carantón Ruiz ingresó a la Clínica Uros S.A. el 22 de septiembre de 2018 para la realización de una cirugía de próstata programada. Contaba a su ingreso con un diagnóstico de “hiperplasia de la próstata”. Inicialmente fue atendido por el urólogo Javier Osorio Manrique, siendo intervenido en dicha fecha por el médico Michael Mauricio Cote Revelo en el Centro Especializado de Urología S.A.S. El procedimiento fue aparentemente satisfactorio y fue dejado hospitalizado para vigilancia postquirúrgica por presentar hematuria macroscópica requiriendo cisroirrigacion continua más lados vesicales.
Al presentarse una hematuria macroscópica se requirió una dilatación uretral llevada a cabo precipitadamente, lo que se suma a un oblito quirúrgico (cuerpo extraño dejado en el interior del cuerpo) desencadenaron en padecimientos, dolores y afectaciones y un cambio en su vida de manera abrupta, ocasionando secuelas permanentes e irreversibles.
El 10 de octubre de 2018 el señor Carantón Ruiz ingresa nuevamente por urgencias a la Clínica Uros S.A. por un cuadro de hemorragia por la uretra sin capacidad para miccionar. Así pues, se hace un tratamiento con sondas y una cistolitotomia o extracción de cuerpo extraño en vejiga vía endoscopia. 
El señor Carantón Ruiz se realizó un análisis urológico el día 29 de mayo de 2019 en el cual se diagnosticó: “prostatismo + 5 veces plaquinio, 10 veces con incontinencia urinaria parcial – disfunción eréctil”. Lo anterior con posterioridad a la operación de próstata de septiembre de 2018. Adicionalmente se dio una valoración por psiquiatría en donde se diagnosticó depresión recurrente severa a causa de las dos intervenciones. Finalmente, se le practicó al señor Carantón Ruiz una valoración de carácter laboral ocupacional determinándose un valor de PCL del 50.96%</t>
  </si>
  <si>
    <t>JORGE ELIECER CARANTON RUIZ C.C. 9.076.534 (VICTIMA)
GILMA ALEJANDRA CARANTON SEPULVEDA C.C. 36.303.171 (HIJA)
NATTALY CARANTON SEPULVEDA C.C. 1.075.209.053 (HIJA)</t>
  </si>
  <si>
    <t>MICHAEL MAURICIO COTE REVELO C.C. 79.626.574
CENTRO ESPECIALIZADO DE UROLOGIA S.A.S. NIT. 900.422.064-7
CLINICA UROS S.A. NIT. 813.011.577-4</t>
  </si>
  <si>
    <t>18 DE JUNIO DE 2019</t>
  </si>
  <si>
    <t xml:space="preserve">RC PROFESIONAL </t>
  </si>
  <si>
    <t>RC PROFESIONAL: 10% DE LA PERDIDA, MINIMO $5.000.000</t>
  </si>
  <si>
    <t>26/06/2018- 26/06/2019</t>
  </si>
  <si>
    <t xml:space="preserve">• Disminución de la suma asegurada por pago de indemnizaciones con cargo a la PÓLIZA 22292076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</si>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</sst>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6" fontId="0" fillId="0" borderId="1" xfId="1" applyNumberFormat="1" applyFont="1" applyBorder="1" applyAlignment="1">
      <alignment horizontal="justify" vertical="top"/>
    </xf>
    <xf numFmtId="0" fontId="0" fillId="0" borderId="1" xfId="0" applyBorder="1" applyAlignment="1">
      <alignment horizontal="justify" vertical="top" wrapText="1"/>
    </xf>
    <xf numFmtId="0" fontId="0" fillId="0" borderId="1" xfId="0" applyBorder="1" applyAlignment="1">
      <alignment horizontal="justify" vertical="top"/>
    </xf>
    <xf numFmtId="0" fontId="3" fillId="2" borderId="0" xfId="0" applyFont="1" applyFill="1" applyAlignment="1">
      <alignment horizontal="center" vertical="top"/>
    </xf>
    <xf numFmtId="0" fontId="0" fillId="0" borderId="2" xfId="0" applyBorder="1" applyAlignment="1" applyProtection="1">
      <alignment horizontal="justify" vertical="top"/>
      <protection locked="0"/>
    </xf>
    <xf numFmtId="0" fontId="0" fillId="0" borderId="3" xfId="0" applyBorder="1" applyAlignment="1" applyProtection="1">
      <alignment horizontal="justify" vertical="top"/>
      <protection locked="0"/>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3" fontId="0" fillId="0" borderId="2" xfId="0" applyNumberFormat="1"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Normal="100" workbookViewId="0">
      <selection activeCell="B27" sqref="B27:C27"/>
    </sheetView>
  </sheetViews>
  <sheetFormatPr baseColWidth="10" defaultColWidth="0" defaultRowHeight="14.5" x14ac:dyDescent="0.35"/>
  <cols>
    <col min="1" max="1" width="46.26953125" style="6" bestFit="1" customWidth="1"/>
    <col min="2" max="2" width="63.7265625" style="6" customWidth="1"/>
    <col min="3" max="3" width="37.453125" style="6" customWidth="1"/>
    <col min="4" max="4" width="11.453125" style="2" hidden="1" customWidth="1"/>
    <col min="5" max="16384" width="11.453125" style="2" hidden="1"/>
  </cols>
  <sheetData>
    <row r="1" spans="1:3" ht="18.5" x14ac:dyDescent="0.35">
      <c r="A1" s="37" t="s">
        <v>39</v>
      </c>
      <c r="B1" s="37"/>
      <c r="C1" s="37"/>
    </row>
    <row r="2" spans="1:3" x14ac:dyDescent="0.35">
      <c r="A2" s="5" t="s">
        <v>11</v>
      </c>
      <c r="B2" s="38" t="s">
        <v>134</v>
      </c>
      <c r="C2" s="39"/>
    </row>
    <row r="3" spans="1:3" x14ac:dyDescent="0.35">
      <c r="A3" s="5" t="s">
        <v>0</v>
      </c>
      <c r="B3" s="40" t="s">
        <v>135</v>
      </c>
      <c r="C3" s="41"/>
    </row>
    <row r="4" spans="1:3" x14ac:dyDescent="0.35">
      <c r="A4" s="5" t="s">
        <v>107</v>
      </c>
      <c r="B4" s="42" t="s">
        <v>147</v>
      </c>
      <c r="C4" s="41"/>
    </row>
    <row r="5" spans="1:3" ht="14.65" customHeight="1" x14ac:dyDescent="0.35">
      <c r="A5" s="5" t="s">
        <v>1</v>
      </c>
      <c r="B5" s="35" t="s">
        <v>146</v>
      </c>
      <c r="C5" s="36"/>
    </row>
    <row r="6" spans="1:3" x14ac:dyDescent="0.35">
      <c r="A6" s="5" t="s">
        <v>108</v>
      </c>
      <c r="B6" s="36" t="s">
        <v>132</v>
      </c>
      <c r="C6" s="36"/>
    </row>
    <row r="7" spans="1:3" x14ac:dyDescent="0.35">
      <c r="A7" s="5" t="s">
        <v>2</v>
      </c>
      <c r="B7" s="36" t="s">
        <v>138</v>
      </c>
      <c r="C7" s="36"/>
    </row>
    <row r="8" spans="1:3" x14ac:dyDescent="0.35">
      <c r="A8" s="5" t="s">
        <v>3</v>
      </c>
      <c r="B8" s="35" t="s">
        <v>139</v>
      </c>
      <c r="C8" s="35"/>
    </row>
    <row r="9" spans="1:3" x14ac:dyDescent="0.35">
      <c r="A9" s="5" t="s">
        <v>4</v>
      </c>
      <c r="B9" s="35" t="s">
        <v>148</v>
      </c>
      <c r="C9" s="35"/>
    </row>
    <row r="10" spans="1:3" x14ac:dyDescent="0.35">
      <c r="A10" s="5" t="s">
        <v>5</v>
      </c>
      <c r="B10" s="35" t="s">
        <v>140</v>
      </c>
      <c r="C10" s="35"/>
    </row>
    <row r="11" spans="1:3" ht="23.25" customHeight="1" x14ac:dyDescent="0.35">
      <c r="A11" s="5" t="s">
        <v>26</v>
      </c>
      <c r="B11" s="36" t="s">
        <v>137</v>
      </c>
      <c r="C11" s="36"/>
    </row>
    <row r="12" spans="1:3" x14ac:dyDescent="0.35">
      <c r="A12" s="44" t="s">
        <v>118</v>
      </c>
      <c r="B12" s="35" t="s">
        <v>145</v>
      </c>
      <c r="C12" s="36"/>
    </row>
    <row r="13" spans="1:3" ht="30" customHeight="1" x14ac:dyDescent="0.35">
      <c r="A13" s="44"/>
      <c r="B13" s="36"/>
      <c r="C13" s="36"/>
    </row>
    <row r="14" spans="1:3" ht="73.5" customHeight="1" x14ac:dyDescent="0.35">
      <c r="A14" s="44"/>
      <c r="B14" s="36"/>
      <c r="C14" s="36"/>
    </row>
    <row r="15" spans="1:3" ht="29" x14ac:dyDescent="0.35">
      <c r="A15" s="5" t="s">
        <v>44</v>
      </c>
      <c r="B15" s="47">
        <f>SUM(C17,C18,C20,C21,C23)</f>
        <v>283000000</v>
      </c>
      <c r="C15" s="48"/>
    </row>
    <row r="16" spans="1:3" ht="33.75" customHeight="1" x14ac:dyDescent="0.35">
      <c r="A16" s="49" t="s">
        <v>45</v>
      </c>
      <c r="B16" s="50" t="s">
        <v>46</v>
      </c>
      <c r="C16" s="50"/>
    </row>
    <row r="17" spans="1:3" ht="33.75" customHeight="1" x14ac:dyDescent="0.35">
      <c r="A17" s="49"/>
      <c r="B17" s="10" t="s">
        <v>47</v>
      </c>
      <c r="C17" s="34">
        <v>16500000</v>
      </c>
    </row>
    <row r="18" spans="1:3" ht="33.75" customHeight="1" x14ac:dyDescent="0.35">
      <c r="A18" s="49"/>
      <c r="B18" s="10" t="s">
        <v>48</v>
      </c>
      <c r="C18" s="34">
        <v>16500000</v>
      </c>
    </row>
    <row r="19" spans="1:3" x14ac:dyDescent="0.35">
      <c r="A19" s="49"/>
      <c r="B19" s="51" t="s">
        <v>49</v>
      </c>
      <c r="C19" s="52"/>
    </row>
    <row r="20" spans="1:3" x14ac:dyDescent="0.35">
      <c r="A20" s="49"/>
      <c r="B20" s="10" t="s">
        <v>141</v>
      </c>
      <c r="C20" s="34">
        <v>200000000</v>
      </c>
    </row>
    <row r="21" spans="1:3" x14ac:dyDescent="0.35">
      <c r="A21" s="49"/>
      <c r="B21" s="10" t="s">
        <v>142</v>
      </c>
      <c r="C21" s="34">
        <v>50000000</v>
      </c>
    </row>
    <row r="22" spans="1:3" x14ac:dyDescent="0.35">
      <c r="A22" s="49"/>
      <c r="B22" s="51" t="s">
        <v>106</v>
      </c>
      <c r="C22" s="52"/>
    </row>
    <row r="23" spans="1:3" x14ac:dyDescent="0.35">
      <c r="A23" s="49"/>
      <c r="B23" s="10"/>
      <c r="C23" s="15"/>
    </row>
    <row r="24" spans="1:3" x14ac:dyDescent="0.35">
      <c r="A24" s="5" t="s">
        <v>6</v>
      </c>
      <c r="B24" s="36" t="s">
        <v>143</v>
      </c>
      <c r="C24" s="36"/>
    </row>
    <row r="25" spans="1:3" x14ac:dyDescent="0.35">
      <c r="A25" s="5" t="s">
        <v>7</v>
      </c>
      <c r="B25" s="36" t="s">
        <v>144</v>
      </c>
      <c r="C25" s="36"/>
    </row>
    <row r="26" spans="1:3" x14ac:dyDescent="0.35">
      <c r="A26" s="5" t="s">
        <v>8</v>
      </c>
      <c r="B26" s="36" t="s">
        <v>136</v>
      </c>
      <c r="C26" s="36"/>
    </row>
    <row r="27" spans="1:3" x14ac:dyDescent="0.35">
      <c r="A27" s="5" t="s">
        <v>40</v>
      </c>
      <c r="B27" s="45">
        <v>45531</v>
      </c>
      <c r="C27" s="46"/>
    </row>
    <row r="28" spans="1:3" x14ac:dyDescent="0.35">
      <c r="A28" s="5" t="s">
        <v>9</v>
      </c>
      <c r="B28" s="43">
        <v>45525</v>
      </c>
      <c r="C28" s="43"/>
    </row>
    <row r="29" spans="1:3" x14ac:dyDescent="0.35">
      <c r="A29" s="5" t="s">
        <v>10</v>
      </c>
      <c r="B29" s="43">
        <v>45555</v>
      </c>
      <c r="C29" s="36"/>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topLeftCell="A28" zoomScale="90" zoomScaleNormal="90" workbookViewId="0">
      <selection activeCell="C47" sqref="C47"/>
    </sheetView>
  </sheetViews>
  <sheetFormatPr baseColWidth="10" defaultColWidth="0" defaultRowHeight="14.5" x14ac:dyDescent="0.35"/>
  <cols>
    <col min="1" max="1" width="44.453125" customWidth="1"/>
    <col min="2" max="2" width="25.7265625" customWidth="1"/>
    <col min="3" max="3" width="100.7265625" customWidth="1"/>
    <col min="4" max="16384" width="11.453125" hidden="1"/>
  </cols>
  <sheetData>
    <row r="1" spans="1:3" ht="18.5" x14ac:dyDescent="0.35">
      <c r="A1" s="53" t="s">
        <v>38</v>
      </c>
      <c r="B1" s="53"/>
      <c r="C1" s="53"/>
    </row>
    <row r="2" spans="1:3" x14ac:dyDescent="0.35">
      <c r="A2" s="12" t="s">
        <v>24</v>
      </c>
      <c r="B2" s="54">
        <v>82863488</v>
      </c>
      <c r="C2" s="55"/>
    </row>
    <row r="3" spans="1:3" x14ac:dyDescent="0.35">
      <c r="A3" s="5" t="s">
        <v>11</v>
      </c>
      <c r="B3" s="38"/>
      <c r="C3" s="39"/>
    </row>
    <row r="4" spans="1:3" x14ac:dyDescent="0.35">
      <c r="A4" s="5" t="s">
        <v>0</v>
      </c>
      <c r="B4" s="38"/>
      <c r="C4" s="39"/>
    </row>
    <row r="5" spans="1:3" x14ac:dyDescent="0.35">
      <c r="A5" s="5" t="s">
        <v>107</v>
      </c>
      <c r="B5" s="35"/>
      <c r="C5" s="36"/>
    </row>
    <row r="6" spans="1:3" x14ac:dyDescent="0.35">
      <c r="A6" s="5" t="s">
        <v>1</v>
      </c>
      <c r="B6" s="35"/>
      <c r="C6" s="36"/>
    </row>
    <row r="7" spans="1:3" x14ac:dyDescent="0.35">
      <c r="A7" s="5" t="s">
        <v>108</v>
      </c>
      <c r="B7" s="36"/>
      <c r="C7" s="36"/>
    </row>
    <row r="8" spans="1:3" x14ac:dyDescent="0.35">
      <c r="A8" s="12" t="s">
        <v>25</v>
      </c>
      <c r="B8" s="36">
        <v>22292076</v>
      </c>
      <c r="C8" s="36"/>
    </row>
    <row r="9" spans="1:3" x14ac:dyDescent="0.35">
      <c r="A9" s="12" t="s">
        <v>26</v>
      </c>
      <c r="B9" s="36" t="s">
        <v>149</v>
      </c>
      <c r="C9" s="36"/>
    </row>
    <row r="10" spans="1:3" x14ac:dyDescent="0.35">
      <c r="A10" s="12" t="s">
        <v>75</v>
      </c>
      <c r="B10" s="56">
        <v>1200000000</v>
      </c>
      <c r="C10" s="57"/>
    </row>
    <row r="11" spans="1:3" x14ac:dyDescent="0.35">
      <c r="A11" s="12" t="s">
        <v>114</v>
      </c>
      <c r="B11" s="54" t="s">
        <v>150</v>
      </c>
      <c r="C11" s="55"/>
    </row>
    <row r="12" spans="1:3" x14ac:dyDescent="0.35">
      <c r="A12" s="12" t="s">
        <v>58</v>
      </c>
      <c r="B12" s="40" t="s">
        <v>68</v>
      </c>
      <c r="C12" s="41"/>
    </row>
    <row r="13" spans="1:3" x14ac:dyDescent="0.35">
      <c r="A13" s="12" t="s">
        <v>27</v>
      </c>
      <c r="B13" s="36" t="s">
        <v>151</v>
      </c>
      <c r="C13" s="36"/>
    </row>
    <row r="14" spans="1:3" x14ac:dyDescent="0.35">
      <c r="A14" s="12" t="s">
        <v>28</v>
      </c>
      <c r="B14" s="36" t="s">
        <v>31</v>
      </c>
      <c r="C14" s="36"/>
    </row>
    <row r="15" spans="1:3" x14ac:dyDescent="0.35">
      <c r="A15" s="12" t="s">
        <v>29</v>
      </c>
      <c r="B15" s="36" t="s">
        <v>31</v>
      </c>
      <c r="C15" s="36"/>
    </row>
    <row r="16" spans="1:3" x14ac:dyDescent="0.35">
      <c r="A16" s="58" t="s">
        <v>30</v>
      </c>
      <c r="B16" s="36"/>
      <c r="C16" s="36"/>
    </row>
    <row r="17" spans="1:3" x14ac:dyDescent="0.35">
      <c r="A17" s="59"/>
      <c r="B17" s="8" t="s">
        <v>37</v>
      </c>
      <c r="C17" s="9" t="s">
        <v>14</v>
      </c>
    </row>
    <row r="18" spans="1:3" x14ac:dyDescent="0.35">
      <c r="A18" s="59"/>
      <c r="B18" s="10"/>
      <c r="C18" s="10"/>
    </row>
    <row r="19" spans="1:3" x14ac:dyDescent="0.35">
      <c r="A19" s="59"/>
      <c r="B19" s="10"/>
      <c r="C19" s="10"/>
    </row>
    <row r="20" spans="1:3" x14ac:dyDescent="0.35">
      <c r="A20" s="59"/>
      <c r="B20" s="10"/>
      <c r="C20" s="10"/>
    </row>
    <row r="21" spans="1:3" x14ac:dyDescent="0.35">
      <c r="A21" s="12" t="s">
        <v>23</v>
      </c>
      <c r="B21" s="36"/>
      <c r="C21" s="36"/>
    </row>
    <row r="22" spans="1:3" x14ac:dyDescent="0.35">
      <c r="A22" s="12" t="s">
        <v>59</v>
      </c>
      <c r="B22" s="40"/>
      <c r="C22" s="41"/>
    </row>
    <row r="23" spans="1:3" x14ac:dyDescent="0.35">
      <c r="A23" s="12" t="s">
        <v>15</v>
      </c>
      <c r="B23" s="36" t="s">
        <v>19</v>
      </c>
      <c r="C23" s="36"/>
    </row>
    <row r="24" spans="1:3" x14ac:dyDescent="0.35">
      <c r="A24" s="12" t="s">
        <v>73</v>
      </c>
      <c r="B24" s="36"/>
      <c r="C24" s="36"/>
    </row>
    <row r="25" spans="1:3" x14ac:dyDescent="0.35">
      <c r="A25" s="12" t="s">
        <v>36</v>
      </c>
      <c r="B25" s="36"/>
      <c r="C25" s="36"/>
    </row>
    <row r="26" spans="1:3" x14ac:dyDescent="0.35">
      <c r="A26" s="11" t="s">
        <v>74</v>
      </c>
      <c r="B26" s="36" t="s">
        <v>32</v>
      </c>
      <c r="C26" s="36"/>
    </row>
    <row r="27" spans="1:3" x14ac:dyDescent="0.35">
      <c r="A27" s="60" t="s">
        <v>62</v>
      </c>
      <c r="B27" s="60"/>
      <c r="C27" s="60"/>
    </row>
    <row r="28" spans="1:3" ht="14.65" customHeight="1" x14ac:dyDescent="0.35">
      <c r="A28" s="61" t="s">
        <v>35</v>
      </c>
      <c r="B28" s="62"/>
      <c r="C28" s="30"/>
    </row>
    <row r="29" spans="1:3" ht="14.65" customHeight="1" x14ac:dyDescent="0.35">
      <c r="A29" s="63" t="s">
        <v>34</v>
      </c>
      <c r="B29" s="64"/>
      <c r="C29" s="30"/>
    </row>
    <row r="30" spans="1:3" ht="14.65" customHeight="1" x14ac:dyDescent="0.35">
      <c r="A30" s="63" t="s">
        <v>152</v>
      </c>
      <c r="B30" s="64"/>
      <c r="C30" s="31"/>
    </row>
    <row r="31" spans="1:3" ht="14.65" customHeight="1" x14ac:dyDescent="0.35">
      <c r="A31" s="63" t="s">
        <v>13</v>
      </c>
      <c r="B31" s="64"/>
      <c r="C31" s="30"/>
    </row>
    <row r="32" spans="1:3" x14ac:dyDescent="0.35">
      <c r="A32" s="63"/>
      <c r="B32" s="64"/>
      <c r="C32" s="30"/>
    </row>
    <row r="33" spans="1:3" ht="14.65" customHeight="1" x14ac:dyDescent="0.35">
      <c r="A33" s="63" t="s">
        <v>33</v>
      </c>
      <c r="B33" s="64"/>
      <c r="C33" s="30"/>
    </row>
    <row r="34" spans="1:3" ht="14.65" customHeight="1" x14ac:dyDescent="0.35">
      <c r="A34" s="63" t="s">
        <v>92</v>
      </c>
      <c r="B34" s="64"/>
      <c r="C34" s="32"/>
    </row>
    <row r="35" spans="1:3" x14ac:dyDescent="0.35">
      <c r="A35" s="61" t="s">
        <v>104</v>
      </c>
      <c r="B35" s="62"/>
      <c r="C35" s="33"/>
    </row>
    <row r="36" spans="1:3" x14ac:dyDescent="0.35">
      <c r="A36" s="66" t="s">
        <v>86</v>
      </c>
      <c r="B36" s="66"/>
      <c r="C36" s="66"/>
    </row>
    <row r="37" spans="1:3" x14ac:dyDescent="0.35">
      <c r="A37" s="65" t="s">
        <v>87</v>
      </c>
      <c r="B37" s="65"/>
      <c r="C37" s="10"/>
    </row>
    <row r="38" spans="1:3" x14ac:dyDescent="0.35">
      <c r="A38" s="65" t="s">
        <v>88</v>
      </c>
      <c r="B38" s="65"/>
      <c r="C38" s="10"/>
    </row>
    <row r="39" spans="1:3" x14ac:dyDescent="0.35">
      <c r="A39" s="65" t="s">
        <v>89</v>
      </c>
      <c r="B39" s="65"/>
      <c r="C39" s="10"/>
    </row>
    <row r="40" spans="1:3" x14ac:dyDescent="0.35">
      <c r="A40" s="65" t="s">
        <v>90</v>
      </c>
      <c r="B40" s="65"/>
      <c r="C40" s="10"/>
    </row>
    <row r="41" spans="1:3" x14ac:dyDescent="0.35">
      <c r="A41" s="65" t="s">
        <v>91</v>
      </c>
      <c r="B41" s="65"/>
      <c r="C41" s="10"/>
    </row>
    <row r="42" spans="1:3" x14ac:dyDescent="0.35">
      <c r="A42" s="65" t="s">
        <v>93</v>
      </c>
      <c r="B42" s="65"/>
      <c r="C42" s="10"/>
    </row>
    <row r="43" spans="1:3" x14ac:dyDescent="0.35">
      <c r="A43" s="65" t="s">
        <v>94</v>
      </c>
      <c r="B43" s="65"/>
      <c r="C43" s="10"/>
    </row>
    <row r="44" spans="1:3" x14ac:dyDescent="0.35">
      <c r="A44" s="65" t="s">
        <v>95</v>
      </c>
      <c r="B44" s="65"/>
      <c r="C44" s="10"/>
    </row>
    <row r="45" spans="1:3" x14ac:dyDescent="0.35">
      <c r="A45" s="65" t="s">
        <v>96</v>
      </c>
      <c r="B45" s="65"/>
      <c r="C45" s="10"/>
    </row>
    <row r="46" spans="1:3" x14ac:dyDescent="0.35">
      <c r="A46" s="65" t="s">
        <v>97</v>
      </c>
      <c r="B46" s="65"/>
      <c r="C46" s="10"/>
    </row>
    <row r="47" spans="1:3" x14ac:dyDescent="0.35">
      <c r="A47" s="65" t="s">
        <v>98</v>
      </c>
      <c r="B47" s="65"/>
      <c r="C47" s="10" t="s">
        <v>153</v>
      </c>
    </row>
    <row r="48" spans="1:3" x14ac:dyDescent="0.35">
      <c r="A48" s="65" t="s">
        <v>99</v>
      </c>
      <c r="B48" s="65"/>
      <c r="C48" s="10"/>
    </row>
    <row r="49" spans="1:3" x14ac:dyDescent="0.35">
      <c r="A49" s="65" t="s">
        <v>100</v>
      </c>
      <c r="B49" s="65"/>
      <c r="C49" s="10"/>
    </row>
    <row r="50" spans="1:3" x14ac:dyDescent="0.35">
      <c r="A50" s="65" t="s">
        <v>101</v>
      </c>
      <c r="B50" s="65"/>
      <c r="C50" s="10"/>
    </row>
    <row r="51" spans="1:3" x14ac:dyDescent="0.35">
      <c r="A51" s="65" t="s">
        <v>102</v>
      </c>
      <c r="B51" s="65"/>
      <c r="C51" s="10"/>
    </row>
    <row r="52" spans="1:3" x14ac:dyDescent="0.35">
      <c r="A52" s="65" t="s">
        <v>103</v>
      </c>
      <c r="B52" s="65"/>
      <c r="C52" s="10"/>
    </row>
    <row r="53" spans="1:3" x14ac:dyDescent="0.35">
      <c r="A53" s="67"/>
      <c r="B53" s="67"/>
      <c r="C53" s="10"/>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6" sqref="C26"/>
    </sheetView>
  </sheetViews>
  <sheetFormatPr baseColWidth="10" defaultColWidth="0" defaultRowHeight="14.5" x14ac:dyDescent="0.35"/>
  <cols>
    <col min="1" max="1" width="52.2695312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53" t="s">
        <v>41</v>
      </c>
      <c r="B1" s="53"/>
      <c r="C1" s="53"/>
    </row>
    <row r="2" spans="1:6" x14ac:dyDescent="0.35">
      <c r="A2" s="19" t="s">
        <v>24</v>
      </c>
      <c r="B2" s="84" t="str">
        <f>'[2]AUTOS NOTA 321'!B2:C2</f>
        <v xml:space="preserve">SINIESTRO   LEGIS </v>
      </c>
      <c r="C2" s="85"/>
    </row>
    <row r="3" spans="1:6" x14ac:dyDescent="0.35">
      <c r="A3" s="20" t="s">
        <v>11</v>
      </c>
      <c r="B3" s="38" t="s">
        <v>134</v>
      </c>
      <c r="C3" s="39"/>
    </row>
    <row r="4" spans="1:6" x14ac:dyDescent="0.35">
      <c r="A4" s="20" t="s">
        <v>0</v>
      </c>
      <c r="B4" s="38" t="s">
        <v>135</v>
      </c>
      <c r="C4" s="39"/>
    </row>
    <row r="5" spans="1:6" x14ac:dyDescent="0.35">
      <c r="A5" s="20" t="s">
        <v>107</v>
      </c>
      <c r="B5" s="86" t="str">
        <f>'GENERALES NOTA 322'!B4:C4</f>
        <v>MICHAEL MAURICIO COTE REVELO C.C. 79.626.574
CENTRO ESPECIALIZADO DE UROLOGIA S.A.S. NIT. 900.422.064-7
CLINICA UROS S.A. NIT. 813.011.577-4</v>
      </c>
      <c r="C5" s="86"/>
    </row>
    <row r="6" spans="1:6" ht="14.65" customHeight="1" x14ac:dyDescent="0.35">
      <c r="A6" s="20" t="s">
        <v>1</v>
      </c>
      <c r="B6" s="86" t="str">
        <f>'GENERALES NOTA 322'!B5:C5</f>
        <v>JORGE ELIECER CARANTON RUIZ C.C. 9.076.534 (VICTIMA)
GILMA ALEJANDRA CARANTON SEPULVEDA C.C. 36.303.171 (HIJA)
NATTALY CARANTON SEPULVEDA C.C. 1.075.209.053 (HIJA)</v>
      </c>
      <c r="C6" s="86"/>
    </row>
    <row r="7" spans="1:6" x14ac:dyDescent="0.35">
      <c r="A7" s="20" t="s">
        <v>108</v>
      </c>
      <c r="B7" s="86" t="str">
        <f>'GENERALES NOTA 322'!B6:C6</f>
        <v>LLAMADA EN GARANTIA</v>
      </c>
      <c r="C7" s="86"/>
    </row>
    <row r="8" spans="1:6" ht="29" x14ac:dyDescent="0.35">
      <c r="A8" s="20" t="s">
        <v>44</v>
      </c>
      <c r="B8" s="80"/>
      <c r="C8" s="81"/>
    </row>
    <row r="9" spans="1:6" x14ac:dyDescent="0.35">
      <c r="A9" s="87" t="s">
        <v>45</v>
      </c>
      <c r="B9" s="71" t="s">
        <v>46</v>
      </c>
      <c r="C9" s="72"/>
    </row>
    <row r="10" spans="1:6" x14ac:dyDescent="0.35">
      <c r="A10" s="87"/>
      <c r="B10" s="21" t="s">
        <v>47</v>
      </c>
      <c r="C10" s="18"/>
    </row>
    <row r="11" spans="1:6" x14ac:dyDescent="0.35">
      <c r="A11" s="87"/>
      <c r="B11" s="21" t="s">
        <v>48</v>
      </c>
      <c r="C11" s="18"/>
    </row>
    <row r="12" spans="1:6" x14ac:dyDescent="0.35">
      <c r="A12" s="87"/>
      <c r="B12" s="71"/>
      <c r="C12" s="72"/>
    </row>
    <row r="13" spans="1:6" x14ac:dyDescent="0.35">
      <c r="A13" s="87"/>
      <c r="B13" s="21" t="s">
        <v>110</v>
      </c>
      <c r="C13" s="23"/>
    </row>
    <row r="14" spans="1:6" x14ac:dyDescent="0.35">
      <c r="A14" s="87"/>
      <c r="B14" s="21" t="s">
        <v>111</v>
      </c>
      <c r="C14" s="23"/>
      <c r="E14" t="s">
        <v>57</v>
      </c>
      <c r="F14" s="16">
        <v>0.7</v>
      </c>
    </row>
    <row r="15" spans="1:6" x14ac:dyDescent="0.35">
      <c r="A15" s="22" t="s">
        <v>42</v>
      </c>
      <c r="B15" s="84" t="s">
        <v>126</v>
      </c>
      <c r="C15" s="85"/>
    </row>
    <row r="16" spans="1:6" ht="15" customHeight="1" x14ac:dyDescent="0.35">
      <c r="A16" s="20" t="s">
        <v>43</v>
      </c>
      <c r="B16" s="82"/>
      <c r="C16" s="83"/>
    </row>
    <row r="17" spans="1:3" ht="28.5" customHeight="1" x14ac:dyDescent="0.35">
      <c r="A17" s="13" t="s">
        <v>50</v>
      </c>
      <c r="B17" s="73">
        <f>((C19+C20+C22+C23)-C26)*C25*C27</f>
        <v>0</v>
      </c>
      <c r="C17" s="73"/>
    </row>
    <row r="18" spans="1:3" x14ac:dyDescent="0.35">
      <c r="A18" s="22" t="s">
        <v>51</v>
      </c>
      <c r="B18" s="74" t="s">
        <v>46</v>
      </c>
      <c r="C18" s="75"/>
    </row>
    <row r="19" spans="1:3" x14ac:dyDescent="0.35">
      <c r="A19" s="69"/>
      <c r="B19" s="21" t="s">
        <v>47</v>
      </c>
      <c r="C19" s="18"/>
    </row>
    <row r="20" spans="1:3" x14ac:dyDescent="0.35">
      <c r="A20" s="70"/>
      <c r="B20" s="21" t="s">
        <v>48</v>
      </c>
      <c r="C20" s="18">
        <v>0</v>
      </c>
    </row>
    <row r="21" spans="1:3" x14ac:dyDescent="0.35">
      <c r="A21" s="70"/>
      <c r="B21" s="71" t="s">
        <v>49</v>
      </c>
      <c r="C21" s="72"/>
    </row>
    <row r="22" spans="1:3" x14ac:dyDescent="0.35">
      <c r="A22" s="70"/>
      <c r="B22" s="21" t="s">
        <v>110</v>
      </c>
      <c r="C22" s="18">
        <v>0</v>
      </c>
    </row>
    <row r="23" spans="1:3" ht="29" x14ac:dyDescent="0.35">
      <c r="A23" s="70"/>
      <c r="B23" s="21" t="s">
        <v>112</v>
      </c>
      <c r="C23" s="18">
        <v>0</v>
      </c>
    </row>
    <row r="24" spans="1:3" x14ac:dyDescent="0.35">
      <c r="A24" s="70"/>
      <c r="B24" s="71" t="s">
        <v>113</v>
      </c>
      <c r="C24" s="72"/>
    </row>
    <row r="25" spans="1:3" x14ac:dyDescent="0.35">
      <c r="A25" s="24"/>
      <c r="B25" s="21" t="s">
        <v>125</v>
      </c>
      <c r="C25" s="25">
        <v>1</v>
      </c>
    </row>
    <row r="26" spans="1:3" x14ac:dyDescent="0.35">
      <c r="A26" s="26"/>
      <c r="B26" s="21" t="s">
        <v>114</v>
      </c>
      <c r="C26" s="27">
        <v>0</v>
      </c>
    </row>
    <row r="27" spans="1:3" x14ac:dyDescent="0.35">
      <c r="A27" s="26"/>
      <c r="B27" s="21" t="s">
        <v>133</v>
      </c>
      <c r="C27" s="25">
        <v>1</v>
      </c>
    </row>
    <row r="28" spans="1:3" x14ac:dyDescent="0.35">
      <c r="A28" s="17" t="s">
        <v>105</v>
      </c>
      <c r="B28" s="73">
        <f>IFERROR(B17*(VLOOKUP(B15,Hoja2!$G$1:$H$6,2,0)),16666)</f>
        <v>0</v>
      </c>
      <c r="C28" s="73"/>
    </row>
    <row r="29" spans="1:3" ht="29" x14ac:dyDescent="0.35">
      <c r="A29" s="20" t="s">
        <v>52</v>
      </c>
      <c r="B29" s="76"/>
      <c r="C29" s="77"/>
    </row>
    <row r="30" spans="1:3" ht="29" x14ac:dyDescent="0.35">
      <c r="A30" s="20" t="s">
        <v>53</v>
      </c>
      <c r="B30" s="78"/>
      <c r="C30" s="79"/>
    </row>
    <row r="31" spans="1:3" ht="18.5" x14ac:dyDescent="0.35">
      <c r="A31" s="28" t="s">
        <v>115</v>
      </c>
      <c r="B31" s="28"/>
      <c r="C31" s="28"/>
    </row>
    <row r="32" spans="1:3" x14ac:dyDescent="0.35">
      <c r="A32" s="29" t="s">
        <v>116</v>
      </c>
      <c r="B32" s="68"/>
      <c r="C32" s="68"/>
    </row>
    <row r="33" spans="1:3" x14ac:dyDescent="0.35">
      <c r="A33" s="29" t="s">
        <v>117</v>
      </c>
      <c r="B33" s="68"/>
      <c r="C33" s="68"/>
    </row>
    <row r="34" spans="1:3" x14ac:dyDescent="0.35">
      <c r="A34" s="26"/>
      <c r="B34" s="26"/>
      <c r="C34" s="26"/>
    </row>
    <row r="35" spans="1:3" x14ac:dyDescent="0.35">
      <c r="A35" s="26"/>
      <c r="B35" s="26"/>
      <c r="C35" s="26"/>
    </row>
    <row r="36" spans="1:3" x14ac:dyDescent="0.35">
      <c r="A36" s="26"/>
      <c r="B36" s="26"/>
      <c r="C36" s="26"/>
    </row>
    <row r="37" spans="1:3" x14ac:dyDescent="0.3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7265625" hidden="1"/>
  </cols>
  <sheetData>
    <row r="1" spans="1:3" ht="18.5" x14ac:dyDescent="0.35">
      <c r="A1" s="53" t="s">
        <v>54</v>
      </c>
      <c r="B1" s="53"/>
      <c r="C1" s="53"/>
    </row>
    <row r="2" spans="1:3" ht="17.149999999999999" customHeight="1" x14ac:dyDescent="0.35">
      <c r="A2" s="12" t="s">
        <v>24</v>
      </c>
      <c r="B2" s="54" t="str">
        <f>'[2]AUTOS NOTA 321'!B2:C2</f>
        <v xml:space="preserve">SINIESTRO   LEGIS </v>
      </c>
      <c r="C2" s="55"/>
    </row>
    <row r="3" spans="1:3" ht="16.149999999999999" customHeight="1" x14ac:dyDescent="0.35">
      <c r="A3" s="5" t="s">
        <v>11</v>
      </c>
      <c r="B3" s="36" t="str">
        <f>'GENERALES NOTA 322'!B2:C2</f>
        <v>41001-31-03-005-2023-00312-00</v>
      </c>
      <c r="C3" s="36"/>
    </row>
    <row r="4" spans="1:3" x14ac:dyDescent="0.35">
      <c r="A4" s="5" t="s">
        <v>0</v>
      </c>
      <c r="B4" s="36" t="str">
        <f>'GENERALES NOTA 322'!B3:C3</f>
        <v>JUZGADO QUINTO CIVIL DEL CIRCUITO DE NEIVA - HUILA</v>
      </c>
      <c r="C4" s="36"/>
    </row>
    <row r="5" spans="1:3" ht="29.15" customHeight="1" x14ac:dyDescent="0.35">
      <c r="A5" s="5" t="s">
        <v>107</v>
      </c>
      <c r="B5" s="36" t="str">
        <f>'GENERALES NOTA 322'!B4:C4</f>
        <v>MICHAEL MAURICIO COTE REVELO C.C. 79.626.574
CENTRO ESPECIALIZADO DE UROLOGIA S.A.S. NIT. 900.422.064-7
CLINICA UROS S.A. NIT. 813.011.577-4</v>
      </c>
      <c r="C5" s="36"/>
    </row>
    <row r="6" spans="1:3" x14ac:dyDescent="0.35">
      <c r="A6" s="5" t="s">
        <v>1</v>
      </c>
      <c r="B6" s="36" t="str">
        <f>'GENERALES NOTA 322'!B5:C5</f>
        <v>JORGE ELIECER CARANTON RUIZ C.C. 9.076.534 (VICTIMA)
GILMA ALEJANDRA CARANTON SEPULVEDA C.C. 36.303.171 (HIJA)
NATTALY CARANTON SEPULVEDA C.C. 1.075.209.053 (HIJA)</v>
      </c>
      <c r="C6" s="36"/>
    </row>
    <row r="7" spans="1:3" ht="43.5" customHeight="1" x14ac:dyDescent="0.35">
      <c r="A7" s="5" t="s">
        <v>108</v>
      </c>
      <c r="B7" s="36" t="str">
        <f>'GENERALES NOTA 322'!B6:C6</f>
        <v>LLAMADA EN GARANTIA</v>
      </c>
      <c r="C7" s="36"/>
    </row>
    <row r="8" spans="1:3" x14ac:dyDescent="0.35">
      <c r="A8" s="5" t="s">
        <v>119</v>
      </c>
      <c r="B8" s="36"/>
      <c r="C8" s="36"/>
    </row>
    <row r="9" spans="1:3" x14ac:dyDescent="0.35">
      <c r="A9" s="14" t="s">
        <v>51</v>
      </c>
      <c r="B9" s="88"/>
      <c r="C9" s="88"/>
    </row>
    <row r="10" spans="1:3" x14ac:dyDescent="0.35">
      <c r="A10" s="14" t="s">
        <v>120</v>
      </c>
      <c r="B10" s="36"/>
      <c r="C10" s="36"/>
    </row>
    <row r="11" spans="1:3" ht="29" x14ac:dyDescent="0.35">
      <c r="A11" s="14" t="s">
        <v>121</v>
      </c>
      <c r="B11" s="89"/>
      <c r="C11" s="67"/>
    </row>
    <row r="12" spans="1:3" ht="58" x14ac:dyDescent="0.35">
      <c r="A12" s="5" t="s">
        <v>63</v>
      </c>
      <c r="B12" s="36"/>
      <c r="C12" s="36"/>
    </row>
    <row r="13" spans="1:3" ht="58" x14ac:dyDescent="0.35">
      <c r="A13" s="5" t="s">
        <v>64</v>
      </c>
      <c r="B13" s="36"/>
      <c r="C13" s="36"/>
    </row>
    <row r="14" spans="1:3" x14ac:dyDescent="0.35">
      <c r="A14" s="5" t="s">
        <v>65</v>
      </c>
      <c r="B14" s="10"/>
      <c r="C14" s="10"/>
    </row>
    <row r="15" spans="1:3" x14ac:dyDescent="0.35">
      <c r="A15" s="14" t="s">
        <v>122</v>
      </c>
      <c r="B15" s="36"/>
      <c r="C15" s="36"/>
    </row>
    <row r="16" spans="1:3" x14ac:dyDescent="0.35">
      <c r="A16" s="10" t="s">
        <v>123</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124</v>
      </c>
    </row>
    <row r="2" spans="1:1" x14ac:dyDescent="0.35">
      <c r="A2" t="s">
        <v>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26953125" bestFit="1" customWidth="1"/>
    <col min="5" max="5" width="42.7265625" bestFit="1" customWidth="1"/>
    <col min="7" max="7" width="26.453125" customWidth="1"/>
  </cols>
  <sheetData>
    <row r="1" spans="1:12" x14ac:dyDescent="0.35">
      <c r="A1" s="7" t="s">
        <v>58</v>
      </c>
      <c r="B1" t="s">
        <v>31</v>
      </c>
      <c r="C1" s="7" t="s">
        <v>30</v>
      </c>
      <c r="D1" s="7" t="s">
        <v>59</v>
      </c>
      <c r="E1" s="3" t="s">
        <v>15</v>
      </c>
      <c r="F1" s="2" t="s">
        <v>57</v>
      </c>
      <c r="G1" s="2" t="s">
        <v>126</v>
      </c>
      <c r="H1" s="4">
        <v>0.7</v>
      </c>
      <c r="I1" t="s">
        <v>12</v>
      </c>
      <c r="J1" t="s">
        <v>80</v>
      </c>
      <c r="L1" t="s">
        <v>132</v>
      </c>
    </row>
    <row r="2" spans="1:12" x14ac:dyDescent="0.35">
      <c r="A2" t="s">
        <v>66</v>
      </c>
      <c r="B2" t="s">
        <v>32</v>
      </c>
      <c r="C2" t="s">
        <v>70</v>
      </c>
      <c r="D2" s="2" t="s">
        <v>60</v>
      </c>
      <c r="E2" s="1" t="s">
        <v>18</v>
      </c>
      <c r="F2" s="2" t="s">
        <v>55</v>
      </c>
      <c r="G2" s="2" t="s">
        <v>127</v>
      </c>
      <c r="H2" s="4">
        <v>0.25</v>
      </c>
      <c r="I2" t="s">
        <v>76</v>
      </c>
      <c r="J2" t="s">
        <v>81</v>
      </c>
      <c r="L2" t="s">
        <v>109</v>
      </c>
    </row>
    <row r="3" spans="1:12" x14ac:dyDescent="0.35">
      <c r="A3" t="s">
        <v>67</v>
      </c>
      <c r="C3" t="s">
        <v>71</v>
      </c>
      <c r="D3" s="2" t="s">
        <v>61</v>
      </c>
      <c r="E3" s="1" t="s">
        <v>19</v>
      </c>
      <c r="F3" s="2" t="s">
        <v>56</v>
      </c>
      <c r="G3" s="2" t="s">
        <v>128</v>
      </c>
      <c r="H3" s="4">
        <v>0.55000000000000004</v>
      </c>
      <c r="I3" t="s">
        <v>77</v>
      </c>
      <c r="J3" t="s">
        <v>82</v>
      </c>
    </row>
    <row r="4" spans="1:12" x14ac:dyDescent="0.35">
      <c r="A4" t="s">
        <v>68</v>
      </c>
      <c r="C4" t="s">
        <v>72</v>
      </c>
      <c r="E4" s="1" t="s">
        <v>20</v>
      </c>
      <c r="G4" s="2" t="s">
        <v>129</v>
      </c>
      <c r="H4" s="4">
        <v>0.15</v>
      </c>
      <c r="I4" t="s">
        <v>78</v>
      </c>
      <c r="J4" t="s">
        <v>83</v>
      </c>
    </row>
    <row r="5" spans="1:12" x14ac:dyDescent="0.35">
      <c r="A5" t="s">
        <v>69</v>
      </c>
      <c r="E5" s="1" t="s">
        <v>16</v>
      </c>
      <c r="G5" s="2" t="s">
        <v>130</v>
      </c>
      <c r="H5" s="4">
        <v>0.7</v>
      </c>
      <c r="I5" t="s">
        <v>79</v>
      </c>
      <c r="J5" t="s">
        <v>84</v>
      </c>
    </row>
    <row r="6" spans="1:12" x14ac:dyDescent="0.35">
      <c r="E6" s="1" t="s">
        <v>17</v>
      </c>
      <c r="G6" s="2" t="s">
        <v>131</v>
      </c>
      <c r="H6" s="4">
        <v>0.3</v>
      </c>
      <c r="J6" t="s">
        <v>85</v>
      </c>
    </row>
    <row r="7" spans="1:12" x14ac:dyDescent="0.35">
      <c r="E7" s="1" t="s">
        <v>22</v>
      </c>
      <c r="G7" s="2" t="s">
        <v>55</v>
      </c>
    </row>
    <row r="8" spans="1:12" x14ac:dyDescent="0.3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Maria (ALLIANZ COLOMBIA)</cp:lastModifiedBy>
  <dcterms:created xsi:type="dcterms:W3CDTF">2020-12-07T14:41:17Z</dcterms:created>
  <dcterms:modified xsi:type="dcterms:W3CDTF">2024-09-03T22:24:48Z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