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400" windowHeight="1173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<sst xmlns="http://schemas.openxmlformats.org/spreadsheetml/2006/main" count="192" uniqueCount="151">
  <si>
    <t>SOLICITUD DE ANTECEDENTES -ABOGADO EXTERNO-</t>
  </si>
  <si>
    <t>Radicado(23 digitos)</t>
  </si>
  <si>
    <t>05045310500220240001700</t>
  </si>
  <si>
    <t>Juzgado</t>
  </si>
  <si>
    <t>002 LABORAL CIRCUITO APARTADO</t>
  </si>
  <si>
    <t>Demandado</t>
  </si>
  <si>
    <t>COLFONDOS Y OTRO</t>
  </si>
  <si>
    <t xml:space="preserve">Demandante </t>
  </si>
  <si>
    <t>TOMAS ALEJANDRO CHICA MANCHEGO. C.C:  8.174.167</t>
  </si>
  <si>
    <t>Tipo de vinculacion compañía</t>
  </si>
  <si>
    <t>LLAMADA EN GARANTIA</t>
  </si>
  <si>
    <t>Nombre de lesionado o muerto (s)</t>
  </si>
  <si>
    <t>N/A</t>
  </si>
  <si>
    <t>Fecha de los hechos</t>
  </si>
  <si>
    <t>07/12/1994</t>
  </si>
  <si>
    <t>Fecha de solicitud audiencia prejudicial</t>
  </si>
  <si>
    <t>Fecha de audiencia prejudicial</t>
  </si>
  <si>
    <t>AMPARO A AFECTAR</t>
  </si>
  <si>
    <t>SEGURO PREVISIONAL - PÓLIZA DE INVALIDEZ Y SOBREVIVENCIA NO. 0209000001-1</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</si>
  <si>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</si>
  <si>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TOMAS ALEJANDRO CHICA MANCHEGO, IDENTIFICADO CON C.C:  8.174.167, NACIÓ EL 10/11/1966. EL 03/02/1988 SE AFILIÓ AL RPM ADMINISTRADO POR EL EXTINTO ISS AHORA COLPENSIONES. 07/12/1994, SUSCRIBIÓ FORMULARIO DE TRASLADO DESDE EL RPM AL RAIS, A LA AFP PORVENIR S.A. AL MOMENTO DE DICHO TRASLADO, EL ASESOR DE LA AFP PORVENIR S.A., INDICO AL DEMANDANTE, COMO RAZONES PARA CAMBIARSE DE RÉGIMEN, QUE EN EL FONDO PRIVADO OBTENDRÍA UNA MESADA PENSIONAL MÁS ALTA Y QUE EL ISS SE ACABARÍA Y PERDERÍA SUS APORTES. EL ASESOR DE LA AFP PORVENIR S.A., AL MOMENTO DEL TRASLADO, NO INDICÓ AL SEÑOR TOMAS ALEJANDRO CHICA MANCHEGO, LAS VENTAJAS Y DESVENTAJAS QUE TENÍA AL TRASLADARSE DE RÉGIMEN. EL DÍA 23/12/1999, EL ACTOR REGISTRÓ TRASLADO HORIZONTAL EN EL RAIS DESDE LA AFP PORVENIR S.A. A LA AFP COLFONDOS S.A Y POSTERIORMENTE RETORNÓ A PORVENIR S.A. EL 17/11/2023, EL DEMANDANTE INSTAURÓ DERECHO DE PETICIÓN A LA AFP PORVENIR S.A., A LA AFP COLFONDOS S.A. Y A COLPENSIONES SOLICITANDO LA INEFICACIA DEL TRASLADO DEL RÉGIMEN PENSIONAL Y SOPORTE DOCUMENTAL. SIENDO NEGADO POR TODAS LAS ENTIDADES.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</si>
  <si>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</si>
  <si>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</si>
  <si>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</si>
  <si>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</si>
  <si>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</si>
  <si>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</si>
  <si>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</si>
  <si>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</si>
  <si>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</si>
  <si>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</si>
  <si>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</si>
  <si>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</si>
  <si>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</si>
  <si>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</si>
  <si>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</si>
  <si>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26/08/2024</t>
  </si>
  <si>
    <t>Fecha de notificación</t>
  </si>
  <si>
    <t>20/08/2024</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</si>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</sst>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4" formatCode="_(&quot;$&quot;* #,##0.00_);_(&quot;$&quot;* \(#,##0.00\);_(&quot;$&quot;* &quot;-&quot;??_);_(@_)"/>
    <numFmt numFmtId="176" formatCode="_ * #,##0.00_ ;_ * \-#,##0.00_ ;_ * &quot;-&quot;??_ ;_ @_ "/>
    <numFmt numFmtId="177" formatCode="_ * #,##0_ ;_ * \-#,##0_ ;_ * &quot;-&quot;_ ;_ @_ "/>
    <numFmt numFmtId="178" formatCode="_-&quot;$&quot;\ * #,##0_-;\-&quot;$&quot;\ * #,##0_-;_-&quot;$&quot;\ * &quot;-&quot;_-;_-@_-"/>
    <numFmt numFmtId="179" formatCode="_-&quot;$&quot;\ * #,##0_-;\-&quot;$&quot;\ * #,##0_-;_-&quot;$&quot;\ * &quot;-&quot;_-;_-@"/>
  </numFmts>
  <fonts count="28">
    <font>
      <sz val="11"/>
      <color theme="1"/>
      <name val="Calibri"/>
      <charset val="134"/>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0">
    <fill>
      <patternFill patternType="none"/>
    </fill>
    <fill>
      <patternFill patternType="gray125"/>
    </fill>
    <fill>
      <patternFill patternType="solid">
        <fgColor theme="7" tint="0.799981688894314"/>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75585192419"/>
        <bgColor indexed="64"/>
      </patternFill>
    </fill>
    <fill>
      <patternFill patternType="solid">
        <fgColor theme="0"/>
        <bgColor indexed="64"/>
      </patternFill>
    </fill>
    <fill>
      <patternFill patternType="solid">
        <fgColor theme="3" tint="0.799981688894314"/>
        <bgColor indexed="64"/>
      </patternFill>
    </fill>
    <fill>
      <patternFill patternType="solid">
        <fgColor rgb="FFFEF2CB"/>
        <bgColor rgb="FFFEF2CB"/>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8" fillId="0" borderId="0" applyFont="0" applyFill="0" applyBorder="0" applyAlignment="0" applyProtection="0">
      <alignment vertical="center"/>
    </xf>
    <xf numFmtId="44" fontId="8" fillId="0" borderId="0" applyFont="0" applyFill="0" applyBorder="0" applyAlignment="0" applyProtection="0">
      <alignment vertical="center"/>
    </xf>
    <xf numFmtId="9" fontId="0" fillId="0" borderId="0" applyFont="0" applyFill="0" applyBorder="0" applyAlignment="0" applyProtection="0"/>
    <xf numFmtId="177" fontId="8" fillId="0" borderId="0" applyFont="0" applyFill="0" applyBorder="0" applyAlignment="0" applyProtection="0">
      <alignment vertical="center"/>
    </xf>
    <xf numFmtId="178"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9" borderId="1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10" borderId="18" applyNumberFormat="0" applyAlignment="0" applyProtection="0">
      <alignment vertical="center"/>
    </xf>
    <xf numFmtId="0" fontId="18" fillId="11" borderId="19" applyNumberFormat="0" applyAlignment="0" applyProtection="0">
      <alignment vertical="center"/>
    </xf>
    <xf numFmtId="0" fontId="19" fillId="11" borderId="18" applyNumberFormat="0" applyAlignment="0" applyProtection="0">
      <alignment vertical="center"/>
    </xf>
    <xf numFmtId="0" fontId="20" fillId="12" borderId="20" applyNumberFormat="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6" fillId="39" borderId="0" applyNumberFormat="0" applyBorder="0" applyAlignment="0" applyProtection="0">
      <alignment vertical="center"/>
    </xf>
  </cellStyleXfs>
  <cellXfs count="84">
    <xf numFmtId="0" fontId="0" fillId="0" borderId="0" xfId="0"/>
    <xf numFmtId="0" fontId="0" fillId="2" borderId="0" xfId="0" applyFill="1"/>
    <xf numFmtId="0" fontId="1"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2"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3" fillId="0" borderId="1" xfId="0" applyFont="1" applyBorder="1" applyAlignment="1">
      <alignment horizontal="justify" vertical="top" wrapText="1"/>
    </xf>
    <xf numFmtId="0" fontId="0" fillId="0" borderId="1" xfId="0" applyBorder="1" applyAlignment="1">
      <alignment horizontal="justify" vertical="top"/>
    </xf>
    <xf numFmtId="0" fontId="3" fillId="0" borderId="1" xfId="0" applyFont="1" applyBorder="1" applyAlignment="1">
      <alignment horizontal="justify" vertical="top"/>
    </xf>
    <xf numFmtId="178" fontId="0" fillId="2" borderId="1" xfId="5"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3"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178" fontId="0" fillId="2" borderId="3" xfId="5" applyFont="1" applyFill="1" applyBorder="1" applyAlignment="1" applyProtection="1">
      <alignment horizontal="justify" vertical="top"/>
      <protection locked="0"/>
    </xf>
    <xf numFmtId="178" fontId="0" fillId="2" borderId="4" xfId="5" applyFont="1" applyFill="1" applyBorder="1" applyAlignment="1" applyProtection="1">
      <alignment horizontal="justify" vertical="top"/>
      <protection locked="0"/>
    </xf>
    <xf numFmtId="0" fontId="3" fillId="0" borderId="1" xfId="0" applyFont="1" applyBorder="1" applyAlignment="1" applyProtection="1">
      <alignment horizontal="justify" vertical="top"/>
      <protection locked="0"/>
    </xf>
    <xf numFmtId="0" fontId="4" fillId="5" borderId="3" xfId="0" applyFont="1" applyFill="1" applyBorder="1" applyAlignment="1" applyProtection="1">
      <alignment horizontal="center" vertical="top"/>
      <protection locked="0"/>
    </xf>
    <xf numFmtId="0" fontId="4" fillId="5" borderId="4" xfId="0" applyFont="1" applyFill="1" applyBorder="1" applyAlignment="1" applyProtection="1">
      <alignment horizontal="center" vertical="top"/>
      <protection locked="0"/>
    </xf>
    <xf numFmtId="178" fontId="0" fillId="0" borderId="1" xfId="5" applyFont="1" applyBorder="1" applyAlignment="1" applyProtection="1">
      <alignment horizontal="justify" vertical="top"/>
      <protection locked="0"/>
    </xf>
    <xf numFmtId="178" fontId="5" fillId="6" borderId="1" xfId="5" applyFont="1" applyFill="1" applyBorder="1" applyAlignment="1" applyProtection="1">
      <alignment horizontal="center" vertical="top"/>
      <protection locked="0"/>
    </xf>
    <xf numFmtId="9" fontId="0" fillId="0" borderId="0" xfId="3" applyFont="1"/>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3" fillId="7" borderId="2" xfId="0" applyFont="1" applyFill="1" applyBorder="1" applyAlignment="1">
      <alignment horizontal="justify" vertical="top" wrapText="1"/>
    </xf>
    <xf numFmtId="178" fontId="0" fillId="2" borderId="0" xfId="5" applyFont="1" applyFill="1" applyBorder="1" applyAlignment="1">
      <alignment horizontal="center" vertical="top"/>
    </xf>
    <xf numFmtId="0" fontId="4" fillId="5" borderId="7" xfId="0" applyFont="1" applyFill="1" applyBorder="1" applyAlignment="1" applyProtection="1">
      <alignment horizontal="center" vertical="top"/>
      <protection locked="0"/>
    </xf>
    <xf numFmtId="0" fontId="4" fillId="5" borderId="8" xfId="0" applyFont="1" applyFill="1" applyBorder="1" applyAlignment="1" applyProtection="1">
      <alignment horizontal="center"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9" fontId="0" fillId="0" borderId="1" xfId="3" applyFont="1" applyBorder="1" applyAlignment="1" applyProtection="1">
      <alignment horizontal="center" vertical="top"/>
      <protection locked="0"/>
    </xf>
    <xf numFmtId="0" fontId="0" fillId="0" borderId="0" xfId="0" applyProtection="1">
      <protection locked="0"/>
    </xf>
    <xf numFmtId="178" fontId="0" fillId="0" borderId="1" xfId="5" applyFont="1" applyBorder="1" applyAlignment="1" applyProtection="1">
      <alignment horizontal="center" vertical="top"/>
      <protection locked="0"/>
    </xf>
    <xf numFmtId="0" fontId="1" fillId="4" borderId="9" xfId="0" applyFont="1" applyFill="1" applyBorder="1" applyAlignment="1">
      <alignment horizontal="justify"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2"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 xfId="0" applyFont="1" applyFill="1" applyBorder="1" applyAlignment="1">
      <alignment horizontal="justify" vertical="top"/>
    </xf>
    <xf numFmtId="0" fontId="1" fillId="5" borderId="1" xfId="0" applyFont="1" applyFill="1" applyBorder="1" applyAlignment="1">
      <alignment horizontal="left" vertical="top"/>
    </xf>
    <xf numFmtId="0" fontId="0" fillId="0" borderId="2" xfId="0" applyBorder="1" applyAlignment="1">
      <alignment horizontal="justify" vertical="top"/>
    </xf>
    <xf numFmtId="0" fontId="4"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5"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4"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0" fontId="2"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1" xfId="0" applyBorder="1" applyAlignment="1">
      <alignment horizontal="justify" vertical="top" wrapText="1"/>
    </xf>
    <xf numFmtId="49" fontId="0" fillId="0" borderId="1" xfId="0" applyNumberFormat="1" applyBorder="1"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179" fontId="6" fillId="8" borderId="13" xfId="0" applyNumberFormat="1" applyFont="1" applyFill="1" applyBorder="1" applyAlignment="1">
      <alignment horizontal="left" vertical="top"/>
    </xf>
    <xf numFmtId="0" fontId="7" fillId="0" borderId="14" xfId="0" applyFont="1" applyBorder="1"/>
    <xf numFmtId="0" fontId="4" fillId="5" borderId="1" xfId="0" applyFont="1" applyFill="1" applyBorder="1" applyAlignment="1">
      <alignment horizontal="center" vertical="top"/>
    </xf>
    <xf numFmtId="178" fontId="0" fillId="0" borderId="1" xfId="5" applyFont="1" applyBorder="1" applyAlignment="1">
      <alignment horizontal="justify" vertical="top"/>
    </xf>
    <xf numFmtId="0" fontId="4" fillId="5" borderId="3" xfId="0" applyFont="1" applyFill="1" applyBorder="1" applyAlignment="1">
      <alignment horizontal="center" vertical="top"/>
    </xf>
    <xf numFmtId="0" fontId="4" fillId="5" borderId="4" xfId="0" applyFont="1" applyFill="1" applyBorder="1" applyAlignment="1">
      <alignment horizontal="center" vertical="top"/>
    </xf>
    <xf numFmtId="178" fontId="4" fillId="6" borderId="1" xfId="5" applyFont="1" applyFill="1" applyBorder="1" applyAlignment="1">
      <alignment horizontal="center" vertical="top"/>
    </xf>
    <xf numFmtId="58" fontId="0" fillId="0" borderId="3" xfId="0" applyNumberFormat="1" applyBorder="1" applyAlignment="1">
      <alignment horizontal="left" vertical="top"/>
    </xf>
    <xf numFmtId="0" fontId="0" fillId="0" borderId="4" xfId="0" applyBorder="1" applyAlignment="1">
      <alignment horizontal="left" vertical="top"/>
    </xf>
    <xf numFmtId="58" fontId="0" fillId="0" borderId="1" xfId="0" applyNumberFormat="1" applyBorder="1" applyAlignment="1">
      <alignment horizontal="justify" vertical="top"/>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ce02653\Desktop\INFORME INICIAL AUTOS 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1">
    <tabColor theme="2" tint="-0.749992370372631"/>
  </sheetPr>
  <dimension ref="A1:C29"/>
  <sheetViews>
    <sheetView tabSelected="1" zoomScale="70" zoomScaleNormal="70" workbookViewId="0">
      <selection activeCell="B5" sqref="B5:C5"/>
    </sheetView>
  </sheetViews>
  <sheetFormatPr defaultColWidth="0" defaultRowHeight="15" outlineLevelCol="2"/>
  <cols>
    <col min="1" max="1" width="46.1428571428571" style="66" customWidth="1"/>
    <col min="2" max="2" width="63.8571428571429" style="66" customWidth="1"/>
    <col min="3" max="3" width="37.4285714285714" style="66" customWidth="1"/>
    <col min="4" max="4" width="11.4285714285714" style="3" hidden="1" customWidth="1"/>
    <col min="5" max="16384" width="11.4285714285714" style="3" hidden="1"/>
  </cols>
  <sheetData>
    <row r="1" ht="18.75" spans="1:3">
      <c r="A1" s="67" t="s">
        <v>0</v>
      </c>
      <c r="B1" s="67"/>
      <c r="C1" s="67"/>
    </row>
    <row r="2" spans="1:3">
      <c r="A2" s="10" t="s">
        <v>1</v>
      </c>
      <c r="B2" s="68" t="s">
        <v>2</v>
      </c>
      <c r="C2" s="69"/>
    </row>
    <row r="3" spans="1:3">
      <c r="A3" s="10" t="s">
        <v>3</v>
      </c>
      <c r="B3" s="7" t="s">
        <v>4</v>
      </c>
      <c r="C3" s="49"/>
    </row>
    <row r="4" spans="1:3">
      <c r="A4" s="10" t="s">
        <v>5</v>
      </c>
      <c r="B4" s="7" t="s">
        <v>6</v>
      </c>
      <c r="C4" s="49"/>
    </row>
    <row r="5" ht="14.45" customHeight="1" spans="1:3">
      <c r="A5" s="10" t="s">
        <v>7</v>
      </c>
      <c r="B5" s="70" t="s">
        <v>8</v>
      </c>
      <c r="C5" s="70"/>
    </row>
    <row r="6" spans="1:3">
      <c r="A6" s="10" t="s">
        <v>9</v>
      </c>
      <c r="B6" s="11" t="s">
        <v>10</v>
      </c>
      <c r="C6" s="11"/>
    </row>
    <row r="7" spans="1:3">
      <c r="A7" s="10" t="s">
        <v>11</v>
      </c>
      <c r="B7" s="11" t="s">
        <v>12</v>
      </c>
      <c r="C7" s="11"/>
    </row>
    <row r="8" spans="1:3">
      <c r="A8" s="10" t="s">
        <v>13</v>
      </c>
      <c r="B8" s="71" t="s">
        <v>14</v>
      </c>
      <c r="C8" s="71"/>
    </row>
    <row r="9" spans="1:3">
      <c r="A9" s="10" t="s">
        <v>15</v>
      </c>
      <c r="B9" s="70" t="s">
        <v>12</v>
      </c>
      <c r="C9" s="70"/>
    </row>
    <row r="10" spans="1:3">
      <c r="A10" s="10" t="s">
        <v>16</v>
      </c>
      <c r="B10" s="70" t="s">
        <v>12</v>
      </c>
      <c r="C10" s="70"/>
    </row>
    <row r="11" ht="23.25" customHeight="1" spans="1:3">
      <c r="A11" s="10" t="s">
        <v>17</v>
      </c>
      <c r="B11" s="72" t="s">
        <v>18</v>
      </c>
      <c r="C11" s="73"/>
    </row>
    <row r="12" spans="1:3">
      <c r="A12" s="10" t="s">
        <v>19</v>
      </c>
      <c r="B12" s="11" t="s">
        <v>20</v>
      </c>
      <c r="C12" s="11"/>
    </row>
    <row r="13" ht="30" customHeight="1" spans="1:3">
      <c r="A13" s="10"/>
      <c r="B13" s="11"/>
      <c r="C13" s="11"/>
    </row>
    <row r="14" ht="73.5" customHeight="1" spans="1:3">
      <c r="A14" s="10"/>
      <c r="B14" s="11"/>
      <c r="C14" s="11"/>
    </row>
    <row r="15" ht="30" spans="1:3">
      <c r="A15" s="10" t="s">
        <v>21</v>
      </c>
      <c r="B15" s="74" t="s">
        <v>22</v>
      </c>
      <c r="C15" s="75"/>
    </row>
    <row r="16" ht="33.75" customHeight="1" spans="1:3">
      <c r="A16" s="12" t="s">
        <v>23</v>
      </c>
      <c r="B16" s="76" t="s">
        <v>24</v>
      </c>
      <c r="C16" s="76"/>
    </row>
    <row r="17" ht="33.75" customHeight="1" spans="1:3">
      <c r="A17" s="12"/>
      <c r="B17" s="11" t="s">
        <v>25</v>
      </c>
      <c r="C17" s="77"/>
    </row>
    <row r="18" ht="33.75" customHeight="1" spans="1:3">
      <c r="A18" s="12"/>
      <c r="B18" s="11" t="s">
        <v>26</v>
      </c>
      <c r="C18" s="77"/>
    </row>
    <row r="19" spans="1:3">
      <c r="A19" s="12"/>
      <c r="B19" s="78" t="s">
        <v>27</v>
      </c>
      <c r="C19" s="79"/>
    </row>
    <row r="20" spans="1:3">
      <c r="A20" s="12"/>
      <c r="B20" s="11"/>
      <c r="C20" s="77"/>
    </row>
    <row r="21" spans="1:3">
      <c r="A21" s="12"/>
      <c r="B21" s="11"/>
      <c r="C21" s="77"/>
    </row>
    <row r="22" spans="1:3">
      <c r="A22" s="12"/>
      <c r="B22" s="78" t="s">
        <v>28</v>
      </c>
      <c r="C22" s="79"/>
    </row>
    <row r="23" spans="1:3">
      <c r="A23" s="12"/>
      <c r="B23" s="11"/>
      <c r="C23" s="80"/>
    </row>
    <row r="24" spans="1:3">
      <c r="A24" s="10" t="s">
        <v>29</v>
      </c>
      <c r="B24" s="11" t="s">
        <v>30</v>
      </c>
      <c r="C24" s="11"/>
    </row>
    <row r="25" spans="1:3">
      <c r="A25" s="10" t="s">
        <v>31</v>
      </c>
      <c r="B25" s="11" t="s">
        <v>32</v>
      </c>
      <c r="C25" s="11"/>
    </row>
    <row r="26" spans="1:3">
      <c r="A26" s="10" t="s">
        <v>33</v>
      </c>
      <c r="B26" s="11" t="s">
        <v>34</v>
      </c>
      <c r="C26" s="11"/>
    </row>
    <row r="27" spans="1:3">
      <c r="A27" s="10" t="s">
        <v>35</v>
      </c>
      <c r="B27" s="81" t="s">
        <v>36</v>
      </c>
      <c r="C27" s="82"/>
    </row>
    <row r="28" spans="1:3">
      <c r="A28" s="10" t="s">
        <v>37</v>
      </c>
      <c r="B28" s="83" t="s">
        <v>38</v>
      </c>
      <c r="C28" s="83"/>
    </row>
    <row r="29" spans="1:3">
      <c r="A29" s="10" t="s">
        <v>39</v>
      </c>
      <c r="B29" s="83">
        <v>45360</v>
      </c>
      <c r="C29" s="11"/>
    </row>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4:C24"/>
    <mergeCell ref="B25:C25"/>
    <mergeCell ref="B26:C26"/>
    <mergeCell ref="B27:C27"/>
    <mergeCell ref="B28:C28"/>
    <mergeCell ref="B29:C29"/>
    <mergeCell ref="A12:A14"/>
    <mergeCell ref="A16:A23"/>
    <mergeCell ref="B12:C14"/>
  </mergeCells>
  <dataValidations count="1">
    <dataValidation type="list" allowBlank="1" showInputMessage="1" showErrorMessage="1" sqref="B6:C6">
      <formula1>Hoja2!$L$1:$L$2</formula1>
    </dataValidation>
  </dataValidations>
  <pageMargins left="0.7" right="0.7" top="0.75" bottom="0.75" header="0.3" footer="0.3"/>
  <pageSetup paperSize="1" orientation="portrait"/>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2">
    <tabColor theme="2" tint="-0.749992370372631"/>
  </sheetPr>
  <dimension ref="A1:C53"/>
  <sheetViews>
    <sheetView zoomScale="70" zoomScaleNormal="70" workbookViewId="0">
      <selection activeCell="B7" sqref="B7:C7"/>
    </sheetView>
  </sheetViews>
  <sheetFormatPr defaultColWidth="0" defaultRowHeight="15" outlineLevelCol="2"/>
  <cols>
    <col min="1" max="1" width="44.4285714285714" customWidth="1"/>
    <col min="2" max="2" width="25.8571428571429" customWidth="1"/>
    <col min="3" max="3" width="100.714285714286" customWidth="1"/>
    <col min="4" max="16384" width="11.4285714285714" hidden="1"/>
  </cols>
  <sheetData>
    <row r="1" ht="18.75" spans="1:3">
      <c r="A1" s="6" t="s">
        <v>40</v>
      </c>
      <c r="B1" s="6"/>
      <c r="C1" s="6"/>
    </row>
    <row r="2" spans="1:3">
      <c r="A2" s="7" t="s">
        <v>41</v>
      </c>
      <c r="B2" s="8" t="s">
        <v>42</v>
      </c>
      <c r="C2" s="9"/>
    </row>
    <row r="3" spans="1:3">
      <c r="A3" s="10" t="s">
        <v>1</v>
      </c>
      <c r="B3" s="11" t="str">
        <f>'GENERALES NOTA 322'!B2:C2</f>
        <v>05045310500220240001700</v>
      </c>
      <c r="C3" s="11"/>
    </row>
    <row r="4" spans="1:3">
      <c r="A4" s="10" t="s">
        <v>3</v>
      </c>
      <c r="B4" s="11" t="str">
        <f>'GENERALES NOTA 322'!B3:C3</f>
        <v>002 LABORAL CIRCUITO APARTADO</v>
      </c>
      <c r="C4" s="11"/>
    </row>
    <row r="5" spans="1:3">
      <c r="A5" s="10" t="s">
        <v>5</v>
      </c>
      <c r="B5" s="11" t="str">
        <f>'GENERALES NOTA 322'!B4:C4</f>
        <v>COLFONDOS Y OTRO</v>
      </c>
      <c r="C5" s="11"/>
    </row>
    <row r="6" spans="1:3">
      <c r="A6" s="10" t="s">
        <v>7</v>
      </c>
      <c r="B6" s="11" t="str">
        <f>'GENERALES NOTA 322'!B5:C5</f>
        <v>TOMAS ALEJANDRO CHICA MANCHEGO. C.C:  8.174.167</v>
      </c>
      <c r="C6" s="11"/>
    </row>
    <row r="7" spans="1:3">
      <c r="A7" s="10" t="s">
        <v>9</v>
      </c>
      <c r="B7" s="11" t="str">
        <f>'GENERALES NOTA 322'!B6:C6</f>
        <v>LLAMADA EN GARANTIA</v>
      </c>
      <c r="C7" s="11"/>
    </row>
    <row r="8" spans="1:3">
      <c r="A8" s="7" t="s">
        <v>43</v>
      </c>
      <c r="B8" s="11"/>
      <c r="C8" s="11"/>
    </row>
    <row r="9" spans="1:3">
      <c r="A9" s="7" t="s">
        <v>17</v>
      </c>
      <c r="B9" s="11"/>
      <c r="C9" s="11"/>
    </row>
    <row r="10" spans="1:3">
      <c r="A10" s="7" t="s">
        <v>44</v>
      </c>
      <c r="B10" s="8"/>
      <c r="C10" s="48"/>
    </row>
    <row r="11" spans="1:3">
      <c r="A11" s="7" t="s">
        <v>45</v>
      </c>
      <c r="B11" s="8"/>
      <c r="C11" s="9"/>
    </row>
    <row r="12" spans="1:3">
      <c r="A12" s="7" t="s">
        <v>46</v>
      </c>
      <c r="B12" s="7"/>
      <c r="C12" s="49"/>
    </row>
    <row r="13" spans="1:3">
      <c r="A13" s="7" t="s">
        <v>47</v>
      </c>
      <c r="B13" s="11"/>
      <c r="C13" s="11"/>
    </row>
    <row r="14" spans="1:3">
      <c r="A14" s="7" t="s">
        <v>48</v>
      </c>
      <c r="B14" s="11"/>
      <c r="C14" s="11"/>
    </row>
    <row r="15" spans="1:3">
      <c r="A15" s="7" t="s">
        <v>49</v>
      </c>
      <c r="B15" s="11"/>
      <c r="C15" s="11"/>
    </row>
    <row r="16" spans="1:3">
      <c r="A16" s="50" t="s">
        <v>50</v>
      </c>
      <c r="B16" s="11"/>
      <c r="C16" s="11"/>
    </row>
    <row r="17" spans="1:3">
      <c r="A17" s="51"/>
      <c r="B17" s="52" t="s">
        <v>51</v>
      </c>
      <c r="C17" s="53" t="s">
        <v>52</v>
      </c>
    </row>
    <row r="18" spans="1:3">
      <c r="A18" s="51"/>
      <c r="B18" s="11"/>
      <c r="C18" s="11"/>
    </row>
    <row r="19" spans="1:3">
      <c r="A19" s="51"/>
      <c r="B19" s="11"/>
      <c r="C19" s="11"/>
    </row>
    <row r="20" spans="1:3">
      <c r="A20" s="51"/>
      <c r="B20" s="11"/>
      <c r="C20" s="11"/>
    </row>
    <row r="21" spans="1:3">
      <c r="A21" s="7" t="s">
        <v>53</v>
      </c>
      <c r="B21" s="11"/>
      <c r="C21" s="11"/>
    </row>
    <row r="22" spans="1:3">
      <c r="A22" s="7" t="s">
        <v>54</v>
      </c>
      <c r="B22" s="7"/>
      <c r="C22" s="49"/>
    </row>
    <row r="23" spans="1:3">
      <c r="A23" s="7" t="s">
        <v>55</v>
      </c>
      <c r="B23" s="11"/>
      <c r="C23" s="11"/>
    </row>
    <row r="24" spans="1:3">
      <c r="A24" s="7" t="s">
        <v>56</v>
      </c>
      <c r="B24" s="11"/>
      <c r="C24" s="11"/>
    </row>
    <row r="25" spans="1:3">
      <c r="A25" s="7" t="s">
        <v>57</v>
      </c>
      <c r="B25" s="11"/>
      <c r="C25" s="11"/>
    </row>
    <row r="26" spans="1:3">
      <c r="A26" s="54" t="s">
        <v>58</v>
      </c>
      <c r="B26" s="11"/>
      <c r="C26" s="11"/>
    </row>
    <row r="27" spans="1:3">
      <c r="A27" s="55" t="s">
        <v>59</v>
      </c>
      <c r="B27" s="55"/>
      <c r="C27" s="55"/>
    </row>
    <row r="28" ht="14.45" customHeight="1" spans="1:3">
      <c r="A28" s="56" t="s">
        <v>60</v>
      </c>
      <c r="B28" s="57"/>
      <c r="C28" s="58"/>
    </row>
    <row r="29" ht="14.45" customHeight="1" spans="1:3">
      <c r="A29" s="59" t="s">
        <v>61</v>
      </c>
      <c r="B29" s="60"/>
      <c r="C29" s="58"/>
    </row>
    <row r="30" ht="14.45" customHeight="1" spans="1:3">
      <c r="A30" s="59" t="s">
        <v>62</v>
      </c>
      <c r="B30" s="60"/>
      <c r="C30" s="61"/>
    </row>
    <row r="31" ht="14.45" customHeight="1" spans="1:3">
      <c r="A31" s="59" t="s">
        <v>63</v>
      </c>
      <c r="B31" s="60"/>
      <c r="C31" s="58"/>
    </row>
    <row r="32" spans="1:3">
      <c r="A32" s="59" t="s">
        <v>64</v>
      </c>
      <c r="B32" s="60"/>
      <c r="C32" s="58"/>
    </row>
    <row r="33" ht="14.45" customHeight="1" spans="1:3">
      <c r="A33" s="59" t="s">
        <v>65</v>
      </c>
      <c r="B33" s="60"/>
      <c r="C33" s="58"/>
    </row>
    <row r="34" ht="14.45" customHeight="1" spans="1:3">
      <c r="A34" s="59" t="s">
        <v>66</v>
      </c>
      <c r="B34" s="60"/>
      <c r="C34" s="62"/>
    </row>
    <row r="35" spans="1:3">
      <c r="A35" s="56" t="s">
        <v>67</v>
      </c>
      <c r="B35" s="57"/>
      <c r="C35" s="63"/>
    </row>
    <row r="36" spans="1:3">
      <c r="A36" s="64" t="s">
        <v>68</v>
      </c>
      <c r="B36" s="64"/>
      <c r="C36" s="64"/>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15"/>
      <c r="B53" s="15"/>
      <c r="C53" s="11"/>
    </row>
  </sheetData>
  <mergeCells count="50">
    <mergeCell ref="A1:C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21:C21"/>
    <mergeCell ref="B22:C22"/>
    <mergeCell ref="B23:C23"/>
    <mergeCell ref="B24:C24"/>
    <mergeCell ref="B25:C25"/>
    <mergeCell ref="B26:C26"/>
    <mergeCell ref="A27:C27"/>
    <mergeCell ref="A28:B28"/>
    <mergeCell ref="A29:B29"/>
    <mergeCell ref="A30:B30"/>
    <mergeCell ref="A31:B31"/>
    <mergeCell ref="A32:B32"/>
    <mergeCell ref="A33:B33"/>
    <mergeCell ref="A34:B34"/>
    <mergeCell ref="A35:B35"/>
    <mergeCell ref="A36:C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16:A20"/>
  </mergeCells>
  <dataValidations count="5">
    <dataValidation type="list" allowBlank="1" showInputMessage="1" showErrorMessage="1" sqref="B12:C12">
      <formula1>Hoja2!$A$2:$A$5</formula1>
    </dataValidation>
    <dataValidation type="list" allowBlank="1" showInputMessage="1" showErrorMessage="1" sqref="B16:C16">
      <formula1>Hoja2!$C$2:$C$4</formula1>
    </dataValidation>
    <dataValidation type="list" allowBlank="1" showInputMessage="1" showErrorMessage="1" sqref="B21:C21;B24:C24;B26:C26;B14:C15">
      <formula1>Hoja2!$B$1:$B$2</formula1>
    </dataValidation>
    <dataValidation type="list" allowBlank="1" showInputMessage="1" showErrorMessage="1" sqref="B22:C22">
      <formula1>Hoja2!$D$2:$D$3</formula1>
    </dataValidation>
    <dataValidation type="list" allowBlank="1" showInputMessage="1" showErrorMessage="1" sqref="B23:C23">
      <formula1>Hoja2!$E$2:$E$8</formula1>
    </dataValidation>
  </dataValidations>
  <pageMargins left="0.7" right="0.7" top="0.75" bottom="0.75" header="0.3" footer="0.3"/>
  <pageSetup paperSize="1" orientation="portrait"/>
  <headerFooter>
    <oddHeader>&amp;C&amp;"Calibri"&amp;10&amp;K000000Internal&amp;1#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3">
    <tabColor theme="2" tint="-0.749992370372631"/>
  </sheetPr>
  <dimension ref="A1:F37"/>
  <sheetViews>
    <sheetView workbookViewId="0">
      <selection activeCell="C22" sqref="C22"/>
    </sheetView>
  </sheetViews>
  <sheetFormatPr defaultColWidth="0" defaultRowHeight="15" outlineLevelCol="5"/>
  <cols>
    <col min="1" max="1" width="52.1428571428571" customWidth="1"/>
    <col min="2" max="2" width="35.4285714285714" customWidth="1"/>
    <col min="3" max="3" width="96" customWidth="1"/>
    <col min="4" max="8" width="11.4285714285714" hidden="1" customWidth="1"/>
    <col min="9" max="9" width="12" hidden="1" customWidth="1"/>
    <col min="10" max="16384" width="11.4285714285714" hidden="1"/>
  </cols>
  <sheetData>
    <row r="1" ht="18.75" spans="1:3">
      <c r="A1" s="6" t="s">
        <v>85</v>
      </c>
      <c r="B1" s="6"/>
      <c r="C1" s="6"/>
    </row>
    <row r="2" spans="1:3">
      <c r="A2" s="16" t="s">
        <v>41</v>
      </c>
      <c r="B2" s="17" t="str">
        <f>'[2]AUTOS NOTA 321'!B2:C2</f>
        <v>SINIESTRO   LEGIS </v>
      </c>
      <c r="C2" s="18"/>
    </row>
    <row r="3" spans="1:3">
      <c r="A3" s="19" t="s">
        <v>1</v>
      </c>
      <c r="B3" s="20" t="str">
        <f>'GENERALES NOTA 322'!B2:C2</f>
        <v>05045310500220240001700</v>
      </c>
      <c r="C3" s="20"/>
    </row>
    <row r="4" spans="1:3">
      <c r="A4" s="19" t="s">
        <v>3</v>
      </c>
      <c r="B4" s="20" t="str">
        <f>'GENERALES NOTA 322'!B3:C3</f>
        <v>002 LABORAL CIRCUITO APARTADO</v>
      </c>
      <c r="C4" s="20"/>
    </row>
    <row r="5" spans="1:3">
      <c r="A5" s="19" t="s">
        <v>5</v>
      </c>
      <c r="B5" s="20" t="str">
        <f>'GENERALES NOTA 322'!B4:C4</f>
        <v>COLFONDOS Y OTRO</v>
      </c>
      <c r="C5" s="20"/>
    </row>
    <row r="6" ht="14.45" customHeight="1" spans="1:3">
      <c r="A6" s="19" t="s">
        <v>7</v>
      </c>
      <c r="B6" s="20" t="str">
        <f>'GENERALES NOTA 322'!B5:C5</f>
        <v>TOMAS ALEJANDRO CHICA MANCHEGO. C.C:  8.174.167</v>
      </c>
      <c r="C6" s="20"/>
    </row>
    <row r="7" spans="1:3">
      <c r="A7" s="19" t="s">
        <v>9</v>
      </c>
      <c r="B7" s="20" t="str">
        <f>'GENERALES NOTA 322'!B6:C6</f>
        <v>LLAMADA EN GARANTIA</v>
      </c>
      <c r="C7" s="20"/>
    </row>
    <row r="8" ht="30" spans="1:3">
      <c r="A8" s="19" t="s">
        <v>21</v>
      </c>
      <c r="B8" s="21" t="str">
        <f>'GENERALES NOTA 322'!B15:C15</f>
        <v>NO ES POSIBLE CUANTIFICAR LAS PRETENSIONES DE LA DEMANDA EN ATENCIÓN A LA NATURALEZA DEL PROCESO.</v>
      </c>
      <c r="C8" s="22"/>
    </row>
    <row r="9" spans="1:3">
      <c r="A9" s="23" t="s">
        <v>23</v>
      </c>
      <c r="B9" s="24" t="s">
        <v>24</v>
      </c>
      <c r="C9" s="25"/>
    </row>
    <row r="10" spans="1:3">
      <c r="A10" s="23"/>
      <c r="B10" s="20" t="s">
        <v>25</v>
      </c>
      <c r="C10" s="26">
        <f>'GENERALES NOTA 322'!C17</f>
        <v>0</v>
      </c>
    </row>
    <row r="11" spans="1:3">
      <c r="A11" s="23"/>
      <c r="B11" s="20" t="s">
        <v>26</v>
      </c>
      <c r="C11" s="26">
        <f>'GENERALES NOTA 322'!C18</f>
        <v>0</v>
      </c>
    </row>
    <row r="12" spans="1:3">
      <c r="A12" s="23"/>
      <c r="B12" s="24"/>
      <c r="C12" s="25"/>
    </row>
    <row r="13" spans="1:3">
      <c r="A13" s="23"/>
      <c r="B13" s="20" t="s">
        <v>86</v>
      </c>
      <c r="C13" s="27"/>
    </row>
    <row r="14" spans="1:6">
      <c r="A14" s="23"/>
      <c r="B14" s="20" t="s">
        <v>87</v>
      </c>
      <c r="C14" s="27"/>
      <c r="E14" t="s">
        <v>88</v>
      </c>
      <c r="F14" s="28">
        <v>0.7</v>
      </c>
    </row>
    <row r="15" spans="1:3">
      <c r="A15" s="23" t="s">
        <v>89</v>
      </c>
      <c r="B15" s="17" t="s">
        <v>90</v>
      </c>
      <c r="C15" s="18"/>
    </row>
    <row r="16" customHeight="1" spans="1:3">
      <c r="A16" s="19" t="s">
        <v>91</v>
      </c>
      <c r="B16" s="29"/>
      <c r="C16" s="30"/>
    </row>
    <row r="17" ht="28.5" customHeight="1" spans="1:3">
      <c r="A17" s="31" t="s">
        <v>92</v>
      </c>
      <c r="B17" s="32">
        <f>((C19+C20+C22+C23)-C26)*C25*C27</f>
        <v>100000000</v>
      </c>
      <c r="C17" s="32"/>
    </row>
    <row r="18" spans="1:3">
      <c r="A18" s="23" t="s">
        <v>93</v>
      </c>
      <c r="B18" s="33" t="s">
        <v>24</v>
      </c>
      <c r="C18" s="34"/>
    </row>
    <row r="19" spans="1:3">
      <c r="A19" s="35"/>
      <c r="B19" s="20" t="s">
        <v>25</v>
      </c>
      <c r="C19" s="26">
        <v>100000000</v>
      </c>
    </row>
    <row r="20" spans="1:3">
      <c r="A20" s="36"/>
      <c r="B20" s="20" t="s">
        <v>26</v>
      </c>
      <c r="C20" s="26">
        <v>0</v>
      </c>
    </row>
    <row r="21" spans="1:3">
      <c r="A21" s="36"/>
      <c r="B21" s="24" t="s">
        <v>27</v>
      </c>
      <c r="C21" s="25"/>
    </row>
    <row r="22" spans="1:3">
      <c r="A22" s="36"/>
      <c r="B22" s="20" t="s">
        <v>86</v>
      </c>
      <c r="C22" s="26">
        <v>0</v>
      </c>
    </row>
    <row r="23" ht="45" spans="1:3">
      <c r="A23" s="36"/>
      <c r="B23" s="20" t="s">
        <v>94</v>
      </c>
      <c r="C23" s="26">
        <v>0</v>
      </c>
    </row>
    <row r="24" spans="1:3">
      <c r="A24" s="36"/>
      <c r="B24" s="24" t="s">
        <v>95</v>
      </c>
      <c r="C24" s="25"/>
    </row>
    <row r="25" spans="1:3">
      <c r="A25" s="36"/>
      <c r="B25" s="20" t="s">
        <v>96</v>
      </c>
      <c r="C25" s="37">
        <v>1</v>
      </c>
    </row>
    <row r="26" spans="1:3">
      <c r="A26" s="38"/>
      <c r="B26" s="20" t="s">
        <v>45</v>
      </c>
      <c r="C26" s="39">
        <v>0</v>
      </c>
    </row>
    <row r="27" spans="1:3">
      <c r="A27" s="38"/>
      <c r="B27" s="20" t="s">
        <v>97</v>
      </c>
      <c r="C27" s="37">
        <v>1</v>
      </c>
    </row>
    <row r="28" spans="1:3">
      <c r="A28" s="40" t="s">
        <v>98</v>
      </c>
      <c r="B28" s="32">
        <f>IFERROR(B17*(VLOOKUP(B15,Hoja2!$G$1:$H$6,2,0)),16666)</f>
        <v>70000000</v>
      </c>
      <c r="C28" s="32"/>
    </row>
    <row r="29" ht="30" spans="1:3">
      <c r="A29" s="19" t="s">
        <v>99</v>
      </c>
      <c r="B29" s="41"/>
      <c r="C29" s="42"/>
    </row>
    <row r="30" ht="30" spans="1:3">
      <c r="A30" s="19" t="s">
        <v>100</v>
      </c>
      <c r="B30" s="43"/>
      <c r="C30" s="44"/>
    </row>
    <row r="31" ht="18.75" spans="1:3">
      <c r="A31" s="45" t="s">
        <v>101</v>
      </c>
      <c r="B31" s="45"/>
      <c r="C31" s="45"/>
    </row>
    <row r="32" spans="1:3">
      <c r="A32" s="46" t="s">
        <v>102</v>
      </c>
      <c r="B32" s="47"/>
      <c r="C32" s="47"/>
    </row>
    <row r="33" spans="1:3">
      <c r="A33" s="46" t="s">
        <v>103</v>
      </c>
      <c r="B33" s="47"/>
      <c r="C33" s="47"/>
    </row>
    <row r="34" spans="1:3">
      <c r="A34" s="38"/>
      <c r="B34" s="38"/>
      <c r="C34" s="38"/>
    </row>
    <row r="35" spans="1:3">
      <c r="A35" s="38"/>
      <c r="B35" s="38"/>
      <c r="C35" s="38"/>
    </row>
    <row r="36" spans="1:3">
      <c r="A36" s="38"/>
      <c r="B36" s="38"/>
      <c r="C36" s="38"/>
    </row>
    <row r="37" spans="1:3">
      <c r="A37" s="38"/>
      <c r="B37" s="38"/>
      <c r="C37" s="38"/>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15:C15"/>
    <mergeCell ref="B16:C16"/>
    <mergeCell ref="B17:C17"/>
    <mergeCell ref="B18:C18"/>
    <mergeCell ref="B21:C21"/>
    <mergeCell ref="B24:C24"/>
    <mergeCell ref="B28:C28"/>
    <mergeCell ref="B29:C29"/>
    <mergeCell ref="B30:C30"/>
    <mergeCell ref="B32:C32"/>
    <mergeCell ref="B33:C33"/>
    <mergeCell ref="A9:A14"/>
    <mergeCell ref="A19:A24"/>
  </mergeCells>
  <dataValidations count="2">
    <dataValidation type="list" allowBlank="1" showInputMessage="1" showErrorMessage="1" sqref="B15:C15">
      <formula1>Hoja2!$G$1:$G$7</formula1>
    </dataValidation>
    <dataValidation type="decimal" operator="lessThanOrEqual" allowBlank="1" showInputMessage="1" showErrorMessage="1" sqref="C25">
      <formula1>1</formula1>
    </dataValidation>
  </dataValidations>
  <pageMargins left="0.7" right="0.7" top="0.75" bottom="0.75" header="0.3" footer="0.3"/>
  <pageSetup paperSize="1" orientation="portrait"/>
  <headerFooter>
    <oddHeader>&amp;C&amp;"Calibri"&amp;10&amp;K000000Internal&amp;1#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4">
    <tabColor theme="2" tint="-0.749992370372631"/>
  </sheetPr>
  <dimension ref="A1:C16"/>
  <sheetViews>
    <sheetView zoomScale="85" zoomScaleNormal="85" workbookViewId="0">
      <selection activeCell="C31" sqref="C31"/>
    </sheetView>
  </sheetViews>
  <sheetFormatPr defaultColWidth="0" defaultRowHeight="15" outlineLevelCol="2"/>
  <cols>
    <col min="1" max="1" width="30.4285714285714" customWidth="1"/>
    <col min="2" max="3" width="69.2857142857143" customWidth="1"/>
    <col min="4" max="16384" width="10.8571428571429" hidden="1"/>
  </cols>
  <sheetData>
    <row r="1" ht="18.75" spans="1:3">
      <c r="A1" s="6" t="s">
        <v>104</v>
      </c>
      <c r="B1" s="6"/>
      <c r="C1" s="6"/>
    </row>
    <row r="2" ht="17.1" customHeight="1" spans="1:3">
      <c r="A2" s="7" t="s">
        <v>41</v>
      </c>
      <c r="B2" s="8" t="str">
        <f>'[2]AUTOS NOTA 321'!B2:C2</f>
        <v>SINIESTRO   LEGIS </v>
      </c>
      <c r="C2" s="9"/>
    </row>
    <row r="3" ht="15.95" customHeight="1" spans="1:3">
      <c r="A3" s="10" t="s">
        <v>1</v>
      </c>
      <c r="B3" s="11" t="str">
        <f>'GENERALES NOTA 322'!B2:C2</f>
        <v>05045310500220240001700</v>
      </c>
      <c r="C3" s="11"/>
    </row>
    <row r="4" spans="1:3">
      <c r="A4" s="10" t="s">
        <v>3</v>
      </c>
      <c r="B4" s="11" t="str">
        <f>'GENERALES NOTA 322'!B3:C3</f>
        <v>002 LABORAL CIRCUITO APARTADO</v>
      </c>
      <c r="C4" s="11"/>
    </row>
    <row r="5" ht="29.1" customHeight="1" spans="1:3">
      <c r="A5" s="10" t="s">
        <v>5</v>
      </c>
      <c r="B5" s="11" t="str">
        <f>'GENERALES NOTA 322'!B4:C4</f>
        <v>COLFONDOS Y OTRO</v>
      </c>
      <c r="C5" s="11"/>
    </row>
    <row r="6" spans="1:3">
      <c r="A6" s="10" t="s">
        <v>7</v>
      </c>
      <c r="B6" s="11" t="str">
        <f>'GENERALES NOTA 322'!B5:C5</f>
        <v>TOMAS ALEJANDRO CHICA MANCHEGO. C.C:  8.174.167</v>
      </c>
      <c r="C6" s="11"/>
    </row>
    <row r="7" ht="43.5" customHeight="1" spans="1:3">
      <c r="A7" s="10" t="s">
        <v>9</v>
      </c>
      <c r="B7" s="11" t="str">
        <f>'GENERALES NOTA 322'!B6:C6</f>
        <v>LLAMADA EN GARANTIA</v>
      </c>
      <c r="C7" s="11"/>
    </row>
    <row r="8" spans="1:3">
      <c r="A8" s="10" t="s">
        <v>105</v>
      </c>
      <c r="B8" s="11"/>
      <c r="C8" s="11"/>
    </row>
    <row r="9" spans="1:3">
      <c r="A9" s="12" t="s">
        <v>93</v>
      </c>
      <c r="B9" s="13"/>
      <c r="C9" s="13"/>
    </row>
    <row r="10" spans="1:3">
      <c r="A10" s="12" t="s">
        <v>106</v>
      </c>
      <c r="B10" s="11"/>
      <c r="C10" s="11"/>
    </row>
    <row r="11" ht="30" spans="1:3">
      <c r="A11" s="12" t="s">
        <v>107</v>
      </c>
      <c r="B11" s="14"/>
      <c r="C11" s="15"/>
    </row>
    <row r="12" ht="60" spans="1:3">
      <c r="A12" s="10" t="s">
        <v>108</v>
      </c>
      <c r="B12" s="11"/>
      <c r="C12" s="11"/>
    </row>
    <row r="13" ht="60" spans="1:3">
      <c r="A13" s="10" t="s">
        <v>109</v>
      </c>
      <c r="B13" s="11"/>
      <c r="C13" s="11"/>
    </row>
    <row r="14" spans="1:3">
      <c r="A14" s="10" t="s">
        <v>110</v>
      </c>
      <c r="B14" s="11"/>
      <c r="C14" s="11"/>
    </row>
    <row r="15" spans="1:3">
      <c r="A15" s="12" t="s">
        <v>111</v>
      </c>
      <c r="B15" s="11"/>
      <c r="C15" s="11"/>
    </row>
    <row r="16" spans="1:3">
      <c r="A16" s="11" t="s">
        <v>112</v>
      </c>
      <c r="B16" s="15"/>
      <c r="C16" s="15"/>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5"/>
  <dimension ref="A1:A2"/>
  <sheetViews>
    <sheetView workbookViewId="0">
      <selection activeCell="B12" sqref="B12:C13"/>
    </sheetView>
  </sheetViews>
  <sheetFormatPr defaultColWidth="11" defaultRowHeight="15" outlineLevelRow="1"/>
  <sheetData>
    <row r="1" spans="1:1">
      <c r="A1" t="s">
        <v>113</v>
      </c>
    </row>
    <row r="2" spans="1:1">
      <c r="A2" t="s">
        <v>114</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6"/>
  <dimension ref="A1:L8"/>
  <sheetViews>
    <sheetView topLeftCell="G1" workbookViewId="0">
      <selection activeCell="B12" sqref="B12:C13"/>
    </sheetView>
  </sheetViews>
  <sheetFormatPr defaultColWidth="11.5714285714286" defaultRowHeight="15" outlineLevelRow="7"/>
  <cols>
    <col min="4" max="4" width="20.1428571428571" customWidth="1"/>
    <col min="5" max="5" width="42.8571428571429" customWidth="1"/>
    <col min="7" max="7" width="26.4285714285714" customWidth="1"/>
  </cols>
  <sheetData>
    <row r="1" spans="1:12">
      <c r="A1" s="1" t="s">
        <v>46</v>
      </c>
      <c r="B1" t="s">
        <v>115</v>
      </c>
      <c r="C1" s="1" t="s">
        <v>50</v>
      </c>
      <c r="D1" s="1" t="s">
        <v>54</v>
      </c>
      <c r="E1" s="2" t="s">
        <v>55</v>
      </c>
      <c r="F1" s="3" t="s">
        <v>88</v>
      </c>
      <c r="G1" s="3" t="s">
        <v>90</v>
      </c>
      <c r="H1" s="4">
        <v>0.7</v>
      </c>
      <c r="I1" t="s">
        <v>116</v>
      </c>
      <c r="J1" t="s">
        <v>117</v>
      </c>
      <c r="L1" t="s">
        <v>10</v>
      </c>
    </row>
    <row r="2" spans="1:12">
      <c r="A2" t="s">
        <v>118</v>
      </c>
      <c r="B2" t="s">
        <v>114</v>
      </c>
      <c r="C2" t="s">
        <v>119</v>
      </c>
      <c r="D2" s="3" t="s">
        <v>120</v>
      </c>
      <c r="E2" s="5" t="s">
        <v>121</v>
      </c>
      <c r="F2" s="3" t="s">
        <v>122</v>
      </c>
      <c r="G2" s="3" t="s">
        <v>123</v>
      </c>
      <c r="H2" s="4">
        <v>0.25</v>
      </c>
      <c r="I2" t="s">
        <v>124</v>
      </c>
      <c r="J2" t="s">
        <v>125</v>
      </c>
      <c r="L2" t="s">
        <v>126</v>
      </c>
    </row>
    <row r="3" spans="1:10">
      <c r="A3" t="s">
        <v>127</v>
      </c>
      <c r="C3" t="s">
        <v>128</v>
      </c>
      <c r="D3" s="3" t="s">
        <v>129</v>
      </c>
      <c r="E3" s="5" t="s">
        <v>130</v>
      </c>
      <c r="F3" s="3" t="s">
        <v>131</v>
      </c>
      <c r="G3" s="3" t="s">
        <v>132</v>
      </c>
      <c r="H3" s="4">
        <v>0.55</v>
      </c>
      <c r="I3" t="s">
        <v>133</v>
      </c>
      <c r="J3" t="s">
        <v>134</v>
      </c>
    </row>
    <row r="4" spans="1:10">
      <c r="A4" t="s">
        <v>135</v>
      </c>
      <c r="C4" t="s">
        <v>136</v>
      </c>
      <c r="E4" s="5" t="s">
        <v>137</v>
      </c>
      <c r="G4" s="3" t="s">
        <v>138</v>
      </c>
      <c r="H4" s="4">
        <v>0.15</v>
      </c>
      <c r="I4" t="s">
        <v>139</v>
      </c>
      <c r="J4" t="s">
        <v>140</v>
      </c>
    </row>
    <row r="5" spans="1:10">
      <c r="A5" t="s">
        <v>141</v>
      </c>
      <c r="E5" s="5" t="s">
        <v>142</v>
      </c>
      <c r="G5" s="3" t="s">
        <v>143</v>
      </c>
      <c r="H5" s="4">
        <v>0.7</v>
      </c>
      <c r="I5" t="s">
        <v>144</v>
      </c>
      <c r="J5" t="s">
        <v>145</v>
      </c>
    </row>
    <row r="6" spans="5:10">
      <c r="E6" s="5" t="s">
        <v>146</v>
      </c>
      <c r="G6" s="3" t="s">
        <v>147</v>
      </c>
      <c r="H6" s="4">
        <v>0.3</v>
      </c>
      <c r="J6" t="s">
        <v>148</v>
      </c>
    </row>
    <row r="7" spans="5:7">
      <c r="E7" s="5" t="s">
        <v>149</v>
      </c>
      <c r="G7" s="3" t="s">
        <v>122</v>
      </c>
    </row>
    <row r="8" spans="5:5">
      <c r="E8" s="5" t="s">
        <v>150</v>
      </c>
    </row>
  </sheetData>
  <pageMargins left="0.7" right="0.7" top="0.75" bottom="0.75" header="0.3" footer="0.3"/>
  <pageSetup paperSize="1"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Company>Allianz Technology</Company>
  <Application>Microsoft Excel</Application>
  <HeadingPairs>
    <vt:vector size="2" baseType="variant">
      <vt:variant>
        <vt:lpstr>工作表</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hp</cp:lastModifiedBy>
  <dcterms:created xsi:type="dcterms:W3CDTF">2020-12-07T14:41:00Z</dcterms:created>
  <dcterms:modified xsi:type="dcterms:W3CDTF">2024-08-30T14:13:21Z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923BBE498FFF4FA49A188AC50E950E3B_12</vt:lpwstr>
  </property>
  <property fmtid="{D5CDD505-2E9C-101B-9397-08002B2CF9AE}" pid="31" name="KSOProductBuildVer">
    <vt:lpwstr>3082-12.2.0.17562</vt:lpwstr>
  </property>
</Properties>
</file>