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ADMIN\Downloads\"/>
    </mc:Choice>
  </mc:AlternateContent>
  <xr:revisionPtr revIDLastSave="9" documentId="8_{16B5570F-371D-4D7C-98F6-DBF9B08CF158}" xr6:coauthVersionLast="47" xr6:coauthVersionMax="47" xr10:uidLastSave="{E0E4EDBE-55A7-439A-AF05-2AC18BD7B791}"/>
  <bookViews>
    <workbookView xWindow="-108" yWindow="-108" windowWidth="23256" windowHeight="12456"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<sst xmlns="http://schemas.openxmlformats.org/spreadsheetml/2006/main" count="194" uniqueCount="153">
  <si>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</si>
  <si>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</si>
  <si>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r>
      <t xml:space="preserve">76001 31 05 019 </t>
    </r>
    <r>
      <rPr>
        <b/>
        <sz val="11"/>
        <color rgb="FF000000"/>
        <rFont val="Arial"/>
        <charset val="1"/>
      </rPr>
      <t>2023 00403</t>
    </r>
    <r>
      <rPr>
        <sz val="11"/>
        <color rgb="FF000000"/>
        <rFont val="Arial"/>
        <charset val="1"/>
      </rPr>
      <t xml:space="preserve"> 00</t>
    </r>
  </si>
  <si>
    <t>Juzgado</t>
  </si>
  <si>
    <t xml:space="preserve">DIECINUEVE (19) LABORAL DEL CIRCUITO DE CALI </t>
  </si>
  <si>
    <t>Demandado</t>
  </si>
  <si>
    <t>COLFONDOS Y OTROS</t>
  </si>
  <si>
    <t xml:space="preserve">Demandante </t>
  </si>
  <si>
    <t xml:space="preserve">MARIA ELOINA ESTUPIÑAN VILLAR C.C. 28.424.039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</si>
  <si>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</si>
  <si>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</si>
  <si>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</si>
  <si>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</si>
  <si>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</si>
  <si>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</si>
  <si>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</si>
  <si>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</si>
  <si>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</si>
  <si>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</si>
  <si>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MARIA ELOINA ESTUPIÑAN VILLAR, IDENTIFICADA CON LA C.C: 28.424.039 NACIÓ EL 24/01/1959, POR LO QUE PARA EL 01/04/1994 CONTABA CON 35 AÑOS DE EDAD. QUE EMPEZÓ A COTIZAR A LOS RIESGOS DE VEJEZ, INVALIDEZ Y MUERTE AL EXTINTO ISS, DESDE ENERO DE 1979. QUE PARA EL 01/06/1994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COLFONDOS S.A., QUE DE IGUAL MANERA SUCEDIO CON LAS DEMAS AFP’S. QUE ACTUALMENTE CUENTA CON 65 AÑOS DE EDAD Y DESDE EL 18/02/2016 LA AFP PROTECCION S.A. LE RECONOCIO LA PENSION DE VEJEZ EN MODALIDAD DE RETIRO PROGRAMADO, SIN EMBARGO SI HUBIERA CONTINUADO AFILIADA A COLPENSIONES SU MESADA PENSIONAL SERIA MUCHO MAYOR.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</si>
  <si>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</si>
  <si>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</si>
  <si>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</si>
  <si>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</si>
  <si>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</si>
  <si>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</si>
  <si>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</si>
  <si>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</si>
  <si>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</si>
  <si>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</si>
  <si>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</si>
  <si>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</si>
  <si>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</si>
  <si>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</si>
  <si>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</si>
  <si>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</si>
  <si>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18/09/2024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</si>
  <si>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</si>
  <si>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</si>
  <si>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</si>
  <si>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</si>
  <si>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</si>
  <si>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</si>
  <si>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</si>
  <si>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</si>
  <si>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</si>
  <si>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</si>
  <si>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</si>
  <si>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</si>
  <si>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</si>
  <si>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</si>
  <si>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</si>
  <si>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</si>
  <si>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</si>
  <si>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</si>
  <si>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</si>
  <si>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</si>
  <si>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</si>
  <si>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</si>
  <si>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</si>
  <si>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</si>
  <si>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</si>
  <si>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</si>
  <si>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</si>
  <si>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</si>
  <si>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</si>
  <si>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</si>
  <si>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</si>
  <si>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</si>
  <si>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</si>
  <si>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</si>
  <si>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</si>
  <si>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</si>
  <si>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</si>
  <si>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</si>
  <si>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</si>
  <si>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</si>
  <si>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</si>
  <si>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</si>
  <si>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</si>
  <si>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</si>
  <si>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</si>
  <si>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</si>
  <si>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</si>
  <si>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ARJ2515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</si>
  <si>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</si>
  <si>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</si>
  <si>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</si>
  <si>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</si>
  <si>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</si>
  <si>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</si>
  <si>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indemnización de perjuicios por falta del deber de información al momento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indemnización de perjuicios por falta al deber de información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</si>
  <si>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</si>
  <si>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</si>
  <si>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</si>
  <si>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</si>
  <si>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</si>
  <si>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</si>
  <si>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</si>
  <si>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</si>
  <si>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</si>
  <si>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</si>
  <si>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 xml:space="preserve">EXCEPCIONES PROPUESTAS EN LA DEMANDA: 
EXCEPCIONES FORMULADAS POR QUIEN EFECTUÓ EL LLAMAMIENTO EN GARANTÍA A MI REPRESENTADA. 
LA INDEMNIZACIÓN PLENA DE PERJUICIOS ESTÁ A CARGO ÚNICA Y EXCLUSIVAMENTE DE LA AFP QUE INCUMPLIO CON EL DEBER DE INFORMACIÓN, DE CONFORMIDAD CON LO PRECEPTUADO POR LA CORTE SUPREMA DE JUSTICIA.  
PRESCRIPCION DE LA ACCIÓN PARA SOLICITAR EL RECONOCIMIENTO Y PAGO DE PERJUICIOS A CARGO DE LOS FONDOS DE PENSIONES. 
EL RECONOCIMIENTO Y PAGO DE LA PRESTACIÓN ECONÓMICA ES UN NUEVO ACTO JURÍDICO QUE DA POR SUPERADA Y SUBSANADA LA POSIBLE FALTA INFORMACIÓN AL MOMENTO DEL TRASLADO. 
IMPROCEDENCIA DE LA DECLARATORIA DE INEFICACIA DE LA AFILIACION CUANDO LA DEMANDANTE YA OSTENTA LA CALIDAD DE PENSIONADA EN EL RAIS. 
AFILIACIÓN LIBRE Y ESPONTÁNEA DE LA SEÑORA MARIA ELOINA ESTUPIÑAN VILLAR AL RÉGIMEN DE AHORRO INDIVIDIAL CON SOLIDARIDAD.  
EL TRASLADO ENTRE ADMINISTRADORAS DEL RAIS DENOTA LA VOLUNTAD DEL AFILIADO DE PERMANECER EN EL RÉGIMEN DE AHORRO INDIVIDUAL CON SOLIDARIDAD Y CONSIGO, SE CONFIGURA UN ACTO DE RELACIONAMIENTO QUE PRESUPONE EL CONOCIMIENTO DEL FUNCIONAMIENTO DE DICHO RÉGIMEN. 
ERROR DE DERECHO NO VICIA EL CONSENTIMIENTO.  
INEXISTENCIA DE LA OBLIGACIÓN DE DEVOLVER EL SEGURO PREVISIONAL CUANDO SE DECLARA LA NULIDAD Y/O INEFICACIA DE LA AFILIACIÓN POR FALTA DE CAUSA Y PORQUE AFECTA DERECHOS DE TERCEROS DE BUENA FE. 
BUENA FE. 
GENÉRICA O INNOMINADA. 
EXCEPCIONES PROPUESTAS EN EL LLAMAMIENTO EN GARANTÍA: 
ABUSO DEL DERECHO POR PARTE DE COLFONDOS S.A. AL LLAMAR EN GARANTÍA A ALLIANZ SEGUROS DE VIDA S.A. AÚN CUANDO LA AFP TIENE PLENO CONOCIMIENTO QUE NO LE ASISTE EL DERECHO DE OBTENER LA DEVOLUCIÓN Y/O RESTITUCIÓN DE LA PRIMA. 
AL NO PROSPERAR LAS PRETENSIONES DEL LLAMAMIENTO EN GARANTÍA, LAS AGENCIAS EN DERECHO A FAVOR DE ALLIANZ SEGUROS DE VIDA S.A. DEBEN LIQUIDARSE POR UN VALOR IGUAL AL ASUMIDO QUE COMPENSE EL ESFUERZO REALIZADO Y LA AFECTACIÓN PATRIMONIAL QUE IMPLICÓ LA CAUSA. 
INEXISTENCIA DE OBLIGACIÓN DE RESTITUCIÓN DE LA PRIMA DEL SEGURO PREVISIONAL AL ESTAR DEBIDAMENTE DEVENGADA EN RAZÓN DEL RIESGO ASUMIDO. 
INEXISTENCIA DE OBLIGACIÓN A CARGO DE ALLIANZ SEGUROS DE VIDA S.A. POR CUANTO LA PRIMA DEBE PAGARSE CON LOS RECURSO PROPIOS DE LA AFP CUANDO SE DECLARA LA INEFICACIA DE TRASLADO. 
INEXISTENCIA RESPONSABILIDAD DE AFP DEVOLVER LAS PRIMAS DE SEGURO PREVISIONAL A COLPENSIONES SI SE DECLARA LA INEFICACIA DE TRASLADO, POR CUANTO EL PAGO DE ESTAS ES UNA SITUACIÓN QUE SE CONSOLIDÓ EN EL TIEMPO Y NO ES POSIBLE RETROTRAER (SU 107 DE 2024). 
LA INEFICACIA DEL ACTO DE TRASLADO NO CONLLEVA LA INVALIDEZ DEL CONTRATO DE SEGURO PREVISIONAL. 
LA EVENTUAL DECLARATORIA DE INEFICACIA DE TRASLADO NO PUEDE AFECTAR A TERCEROS DE BUENA FE. 
FALTA DE COBERTURA MATERIAL DE LA PÓLIZA DE SEGURO PREVISIONAL No. 0209000001. 
PRESCRIPCIÓN EXTRAORDINARIA DE LA ACCIÓN DERIVADA DEL SEGURO  
APLICACIÓN DE LAS CONDICIONES DEL SEGURO.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</si>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</sst>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b/>
      <sz val="11"/>
      <color rgb="FF000000"/>
      <name val="Arial"/>
      <charset val="1"/>
    </font>
    <font>
      <sz val="11"/>
      <color rgb="FF000000"/>
      <name val="Arial"/>
      <charset val="1"/>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49" fontId="10" fillId="0" borderId="2" xfId="0" applyNumberFormat="1" applyFont="1" applyBorder="1" applyAlignment="1">
      <alignment horizontal="justify" vertical="top"/>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8" zoomScaleNormal="100" workbookViewId="0">
      <selection activeCell="B2" sqref="B2:C2"/>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49" t="s">
        <v>0</v>
      </c>
      <c r="B1" s="49"/>
      <c r="C1" s="49"/>
    </row>
    <row r="2" spans="1:3" ht="15">
      <c r="A2" s="5" t="s">
        <v>1</v>
      </c>
      <c r="B2" s="89" t="s">
        <v>2</v>
      </c>
      <c r="C2" s="50"/>
    </row>
    <row r="3" spans="1:3">
      <c r="A3" s="5" t="s">
        <v>3</v>
      </c>
      <c r="B3" s="51" t="s">
        <v>4</v>
      </c>
      <c r="C3" s="52"/>
    </row>
    <row r="4" spans="1:3">
      <c r="A4" s="5" t="s">
        <v>5</v>
      </c>
      <c r="B4" s="51" t="s">
        <v>6</v>
      </c>
      <c r="C4" s="52"/>
    </row>
    <row r="5" spans="1:3" ht="14.45" customHeight="1">
      <c r="A5" s="5" t="s">
        <v>7</v>
      </c>
      <c r="B5" s="46" t="s">
        <v>8</v>
      </c>
      <c r="C5" s="46"/>
    </row>
    <row r="6" spans="1:3">
      <c r="A6" s="5" t="s">
        <v>9</v>
      </c>
      <c r="B6" s="36" t="s">
        <v>10</v>
      </c>
      <c r="C6" s="36"/>
    </row>
    <row r="7" spans="1:3">
      <c r="A7" s="5" t="s">
        <v>11</v>
      </c>
      <c r="B7" s="36" t="s">
        <v>12</v>
      </c>
      <c r="C7" s="36"/>
    </row>
    <row r="8" spans="1:3" ht="15">
      <c r="A8" s="5" t="s">
        <v>13</v>
      </c>
      <c r="B8" s="45">
        <v>45297</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67.5" customHeight="1">
      <c r="A14" s="37"/>
      <c r="B14" s="36"/>
      <c r="C14" s="36"/>
    </row>
    <row r="15" spans="1:3" ht="28.9">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v>45530</v>
      </c>
      <c r="C27" s="39"/>
    </row>
    <row r="28" spans="1:3">
      <c r="A28" s="5" t="s">
        <v>35</v>
      </c>
      <c r="B28" s="35" t="s">
        <v>36</v>
      </c>
      <c r="C28" s="35"/>
    </row>
    <row r="29" spans="1:3">
      <c r="A29" s="5" t="s">
        <v>37</v>
      </c>
      <c r="B29" s="35">
        <v>45567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63" t="s">
        <v>38</v>
      </c>
      <c r="B1" s="63"/>
      <c r="C1" s="63"/>
    </row>
    <row r="2" spans="1:3">
      <c r="A2" s="13" t="s">
        <v>39</v>
      </c>
      <c r="B2" s="64" t="s">
        <v>40</v>
      </c>
      <c r="C2" s="65"/>
    </row>
    <row r="3" spans="1:3">
      <c r="A3" s="5" t="s">
        <v>1</v>
      </c>
      <c r="B3" s="36" t="str">
        <f>'GENERALES NOTA 322'!B2:C2</f>
        <v>76001 31 05 019 2023 00403 00</v>
      </c>
      <c r="C3" s="36"/>
    </row>
    <row r="4" spans="1:3">
      <c r="A4" s="5" t="s">
        <v>3</v>
      </c>
      <c r="B4" s="36" t="str">
        <f>'GENERALES NOTA 322'!B3:C3</f>
        <v xml:space="preserve">DIECINUEVE (19) LABORAL DEL CIRCUITO DE CALI </v>
      </c>
      <c r="C4" s="36"/>
    </row>
    <row r="5" spans="1:3">
      <c r="A5" s="5" t="s">
        <v>5</v>
      </c>
      <c r="B5" s="36" t="str">
        <f>'GENERALES NOTA 322'!B4:C4</f>
        <v>COLFONDOS Y OTROS</v>
      </c>
      <c r="C5" s="36"/>
    </row>
    <row r="6" spans="1:3">
      <c r="A6" s="5" t="s">
        <v>7</v>
      </c>
      <c r="B6" s="36" t="str">
        <f>'GENERALES NOTA 322'!B5:C5</f>
        <v xml:space="preserve">MARIA ELOINA ESTUPIÑAN VILLAR C.C. 28.424.039 </v>
      </c>
      <c r="C6" s="36"/>
    </row>
    <row r="7" spans="1:3">
      <c r="A7" s="5" t="s">
        <v>9</v>
      </c>
      <c r="B7" s="36" t="str">
        <f>'GENERALES NOTA 322'!B6:C6</f>
        <v>LLAMADA EN GARANTIA</v>
      </c>
      <c r="C7" s="36"/>
    </row>
    <row r="8" spans="1:3">
      <c r="A8" s="13" t="s">
        <v>41</v>
      </c>
      <c r="B8" s="36"/>
      <c r="C8" s="36"/>
    </row>
    <row r="9" spans="1:3">
      <c r="A9" s="13" t="s">
        <v>16</v>
      </c>
      <c r="B9" s="36"/>
      <c r="C9" s="36"/>
    </row>
    <row r="10" spans="1:3">
      <c r="A10" s="13" t="s">
        <v>42</v>
      </c>
      <c r="B10" s="64"/>
      <c r="C10" s="66"/>
    </row>
    <row r="11" spans="1:3">
      <c r="A11" s="13" t="s">
        <v>43</v>
      </c>
      <c r="B11" s="64"/>
      <c r="C11" s="65"/>
    </row>
    <row r="12" spans="1:3">
      <c r="A12" s="13" t="s">
        <v>44</v>
      </c>
      <c r="B12" s="51"/>
      <c r="C12" s="52"/>
    </row>
    <row r="13" spans="1:3">
      <c r="A13" s="13" t="s">
        <v>45</v>
      </c>
      <c r="B13" s="36"/>
      <c r="C13" s="36"/>
    </row>
    <row r="14" spans="1:3">
      <c r="A14" s="13" t="s">
        <v>46</v>
      </c>
      <c r="B14" s="36"/>
      <c r="C14" s="36"/>
    </row>
    <row r="15" spans="1:3">
      <c r="A15" s="13" t="s">
        <v>47</v>
      </c>
      <c r="B15" s="36"/>
      <c r="C15" s="36"/>
    </row>
    <row r="16" spans="1:3">
      <c r="A16" s="61" t="s">
        <v>48</v>
      </c>
      <c r="B16" s="36"/>
      <c r="C16" s="36"/>
    </row>
    <row r="17" spans="1:3">
      <c r="A17" s="62"/>
      <c r="B17" s="9" t="s">
        <v>49</v>
      </c>
      <c r="C17" s="10" t="s">
        <v>50</v>
      </c>
    </row>
    <row r="18" spans="1:3">
      <c r="A18" s="62"/>
      <c r="B18" s="11"/>
      <c r="C18" s="11"/>
    </row>
    <row r="19" spans="1:3">
      <c r="A19" s="62"/>
      <c r="B19" s="11"/>
      <c r="C19" s="11"/>
    </row>
    <row r="20" spans="1:3">
      <c r="A20" s="62"/>
      <c r="B20" s="11"/>
      <c r="C20" s="11"/>
    </row>
    <row r="21" spans="1:3">
      <c r="A21" s="13" t="s">
        <v>51</v>
      </c>
      <c r="B21" s="36"/>
      <c r="C21" s="36"/>
    </row>
    <row r="22" spans="1:3">
      <c r="A22" s="13" t="s">
        <v>52</v>
      </c>
      <c r="B22" s="51"/>
      <c r="C22" s="52"/>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0" t="s">
        <v>57</v>
      </c>
      <c r="B27" s="60"/>
      <c r="C27" s="60"/>
    </row>
    <row r="28" spans="1:3" ht="14.45" customHeight="1">
      <c r="A28" s="55" t="s">
        <v>58</v>
      </c>
      <c r="B28" s="56"/>
      <c r="C28" s="31"/>
    </row>
    <row r="29" spans="1:3" ht="14.45" customHeight="1">
      <c r="A29" s="57" t="s">
        <v>59</v>
      </c>
      <c r="B29" s="58"/>
      <c r="C29" s="31"/>
    </row>
    <row r="30" spans="1:3" ht="14.45" customHeight="1">
      <c r="A30" s="57" t="s">
        <v>60</v>
      </c>
      <c r="B30" s="58"/>
      <c r="C30" s="32"/>
    </row>
    <row r="31" spans="1:3" ht="14.45" customHeight="1">
      <c r="A31" s="57" t="s">
        <v>61</v>
      </c>
      <c r="B31" s="58"/>
      <c r="C31" s="31"/>
    </row>
    <row r="32" spans="1:3">
      <c r="A32" s="57" t="s">
        <v>62</v>
      </c>
      <c r="B32" s="58"/>
      <c r="C32" s="31"/>
    </row>
    <row r="33" spans="1:3" ht="14.45" customHeight="1">
      <c r="A33" s="57" t="s">
        <v>63</v>
      </c>
      <c r="B33" s="58"/>
      <c r="C33" s="31"/>
    </row>
    <row r="34" spans="1:3" ht="14.45" customHeight="1">
      <c r="A34" s="57" t="s">
        <v>64</v>
      </c>
      <c r="B34" s="58"/>
      <c r="C34" s="33"/>
    </row>
    <row r="35" spans="1:3">
      <c r="A35" s="55" t="s">
        <v>65</v>
      </c>
      <c r="B35" s="56"/>
      <c r="C35" s="34"/>
    </row>
    <row r="36" spans="1:3">
      <c r="A36" s="59" t="s">
        <v>66</v>
      </c>
      <c r="B36" s="59"/>
      <c r="C36" s="59"/>
    </row>
    <row r="37" spans="1:3">
      <c r="A37" s="53" t="s">
        <v>67</v>
      </c>
      <c r="B37" s="53"/>
      <c r="C37" s="11"/>
    </row>
    <row r="38" spans="1:3">
      <c r="A38" s="53" t="s">
        <v>68</v>
      </c>
      <c r="B38" s="53"/>
      <c r="C38" s="11"/>
    </row>
    <row r="39" spans="1:3">
      <c r="A39" s="53" t="s">
        <v>69</v>
      </c>
      <c r="B39" s="53"/>
      <c r="C39" s="11"/>
    </row>
    <row r="40" spans="1:3">
      <c r="A40" s="53" t="s">
        <v>70</v>
      </c>
      <c r="B40" s="53"/>
      <c r="C40" s="11"/>
    </row>
    <row r="41" spans="1:3">
      <c r="A41" s="53" t="s">
        <v>71</v>
      </c>
      <c r="B41" s="53"/>
      <c r="C41" s="11"/>
    </row>
    <row r="42" spans="1:3">
      <c r="A42" s="53" t="s">
        <v>72</v>
      </c>
      <c r="B42" s="53"/>
      <c r="C42" s="11"/>
    </row>
    <row r="43" spans="1:3">
      <c r="A43" s="53" t="s">
        <v>73</v>
      </c>
      <c r="B43" s="53"/>
      <c r="C43" s="11"/>
    </row>
    <row r="44" spans="1:3">
      <c r="A44" s="53" t="s">
        <v>74</v>
      </c>
      <c r="B44" s="53"/>
      <c r="C44" s="11"/>
    </row>
    <row r="45" spans="1:3">
      <c r="A45" s="53" t="s">
        <v>75</v>
      </c>
      <c r="B45" s="53"/>
      <c r="C45" s="11"/>
    </row>
    <row r="46" spans="1:3">
      <c r="A46" s="53" t="s">
        <v>76</v>
      </c>
      <c r="B46" s="53"/>
      <c r="C46" s="11"/>
    </row>
    <row r="47" spans="1:3">
      <c r="A47" s="53" t="s">
        <v>77</v>
      </c>
      <c r="B47" s="53"/>
      <c r="C47" s="11"/>
    </row>
    <row r="48" spans="1:3">
      <c r="A48" s="53" t="s">
        <v>78</v>
      </c>
      <c r="B48" s="53"/>
      <c r="C48" s="11"/>
    </row>
    <row r="49" spans="1:3">
      <c r="A49" s="53" t="s">
        <v>79</v>
      </c>
      <c r="B49" s="53"/>
      <c r="C49" s="11"/>
    </row>
    <row r="50" spans="1:3">
      <c r="A50" s="53" t="s">
        <v>80</v>
      </c>
      <c r="B50" s="53"/>
      <c r="C50" s="11"/>
    </row>
    <row r="51" spans="1:3">
      <c r="A51" s="53" t="s">
        <v>81</v>
      </c>
      <c r="B51" s="53"/>
      <c r="C51" s="11"/>
    </row>
    <row r="52" spans="1:3">
      <c r="A52" s="53" t="s">
        <v>82</v>
      </c>
      <c r="B52" s="53"/>
      <c r="C52" s="11"/>
    </row>
    <row r="53" spans="1:3">
      <c r="A53" s="54"/>
      <c r="B53" s="5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5" sqref="B35"/>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63" t="s">
        <v>83</v>
      </c>
      <c r="B1" s="63"/>
      <c r="C1" s="63"/>
    </row>
    <row r="2" spans="1:6">
      <c r="A2" s="20" t="s">
        <v>39</v>
      </c>
      <c r="B2" s="71" t="s">
        <v>84</v>
      </c>
      <c r="C2" s="72"/>
    </row>
    <row r="3" spans="1:6">
      <c r="A3" s="21" t="s">
        <v>1</v>
      </c>
      <c r="B3" s="73" t="str">
        <f>'GENERALES NOTA 322'!B2:C2</f>
        <v>76001 31 05 019 2023 00403 00</v>
      </c>
      <c r="C3" s="73"/>
    </row>
    <row r="4" spans="1:6">
      <c r="A4" s="21" t="s">
        <v>3</v>
      </c>
      <c r="B4" s="73" t="str">
        <f>'GENERALES NOTA 322'!B3:C3</f>
        <v xml:space="preserve">DIECINUEVE (19) LABORAL DEL CIRCUITO DE CALI </v>
      </c>
      <c r="C4" s="73"/>
    </row>
    <row r="5" spans="1:6">
      <c r="A5" s="21" t="s">
        <v>5</v>
      </c>
      <c r="B5" s="73" t="str">
        <f>'GENERALES NOTA 322'!B4:C4</f>
        <v>COLFONDOS Y OTROS</v>
      </c>
      <c r="C5" s="73"/>
    </row>
    <row r="6" spans="1:6" ht="14.45" customHeight="1">
      <c r="A6" s="21" t="s">
        <v>7</v>
      </c>
      <c r="B6" s="73" t="str">
        <f>'GENERALES NOTA 322'!B5:C5</f>
        <v xml:space="preserve">MARIA ELOINA ESTUPIÑAN VILLAR C.C. 28.424.039 </v>
      </c>
      <c r="C6" s="73"/>
    </row>
    <row r="7" spans="1:6">
      <c r="A7" s="21" t="s">
        <v>9</v>
      </c>
      <c r="B7" s="73" t="str">
        <f>'GENERALES NOTA 322'!B6:C6</f>
        <v>LLAMADA EN GARANTIA</v>
      </c>
      <c r="C7" s="73"/>
    </row>
    <row r="8" spans="1:6" ht="28.9">
      <c r="A8" s="21" t="s">
        <v>20</v>
      </c>
      <c r="B8" s="67" t="str">
        <f>'GENERALES NOTA 322'!B15:C15</f>
        <v>NO ES POSIBLE CUANTIFICAR LAS PRETENSIONES DE LA DEMANDA EN ATENCIÓN A LA NATURALEZA DEL PROCESO.</v>
      </c>
      <c r="C8" s="68"/>
    </row>
    <row r="9" spans="1:6">
      <c r="A9" s="74" t="s">
        <v>22</v>
      </c>
      <c r="B9" s="75" t="s">
        <v>23</v>
      </c>
      <c r="C9" s="76"/>
    </row>
    <row r="10" spans="1:6">
      <c r="A10" s="74"/>
      <c r="B10" s="22" t="s">
        <v>24</v>
      </c>
      <c r="C10" s="19">
        <f>'GENERALES NOTA 322'!C17</f>
        <v>0</v>
      </c>
    </row>
    <row r="11" spans="1:6">
      <c r="A11" s="74"/>
      <c r="B11" s="22" t="s">
        <v>25</v>
      </c>
      <c r="C11" s="19">
        <f>'GENERALES NOTA 322'!C18</f>
        <v>0</v>
      </c>
    </row>
    <row r="12" spans="1:6">
      <c r="A12" s="74"/>
      <c r="B12" s="75"/>
      <c r="C12" s="76"/>
    </row>
    <row r="13" spans="1:6">
      <c r="A13" s="74"/>
      <c r="B13" s="22" t="s">
        <v>85</v>
      </c>
      <c r="C13" s="24"/>
    </row>
    <row r="14" spans="1:6">
      <c r="A14" s="74"/>
      <c r="B14" s="22" t="s">
        <v>86</v>
      </c>
      <c r="C14" s="24"/>
      <c r="E14" t="s">
        <v>87</v>
      </c>
      <c r="F14" s="17">
        <v>0.7</v>
      </c>
    </row>
    <row r="15" spans="1:6">
      <c r="A15" s="23" t="s">
        <v>88</v>
      </c>
      <c r="B15" s="71" t="s">
        <v>89</v>
      </c>
      <c r="C15" s="72"/>
    </row>
    <row r="16" spans="1:6" ht="15" customHeight="1">
      <c r="A16" s="21" t="s">
        <v>90</v>
      </c>
      <c r="B16" s="69" t="s">
        <v>91</v>
      </c>
      <c r="C16" s="70"/>
    </row>
    <row r="17" spans="1:3" ht="28.5" customHeight="1">
      <c r="A17" s="14" t="s">
        <v>92</v>
      </c>
      <c r="B17" s="79">
        <f>((C19+C20+C22+C23)-C26)*C25*C27</f>
        <v>0</v>
      </c>
      <c r="C17" s="79"/>
    </row>
    <row r="18" spans="1:3">
      <c r="A18" s="23" t="s">
        <v>93</v>
      </c>
      <c r="B18" s="77" t="s">
        <v>23</v>
      </c>
      <c r="C18" s="78"/>
    </row>
    <row r="19" spans="1:3">
      <c r="A19" s="85"/>
      <c r="B19" s="22" t="s">
        <v>24</v>
      </c>
      <c r="C19" s="19">
        <v>0</v>
      </c>
    </row>
    <row r="20" spans="1:3">
      <c r="A20" s="86"/>
      <c r="B20" s="22" t="s">
        <v>25</v>
      </c>
      <c r="C20" s="19">
        <v>0</v>
      </c>
    </row>
    <row r="21" spans="1:3">
      <c r="A21" s="86"/>
      <c r="B21" s="75" t="s">
        <v>26</v>
      </c>
      <c r="C21" s="76"/>
    </row>
    <row r="22" spans="1:3">
      <c r="A22" s="86"/>
      <c r="B22" s="22" t="s">
        <v>85</v>
      </c>
      <c r="C22" s="19">
        <v>0</v>
      </c>
    </row>
    <row r="23" spans="1:3" ht="28.9">
      <c r="A23" s="86"/>
      <c r="B23" s="22" t="s">
        <v>94</v>
      </c>
      <c r="C23" s="19">
        <v>0</v>
      </c>
    </row>
    <row r="24" spans="1:3">
      <c r="A24" s="86"/>
      <c r="B24" s="75" t="s">
        <v>95</v>
      </c>
      <c r="C24" s="76"/>
    </row>
    <row r="25" spans="1:3">
      <c r="A25" s="25"/>
      <c r="B25" s="22" t="s">
        <v>96</v>
      </c>
      <c r="C25" s="26">
        <v>0</v>
      </c>
    </row>
    <row r="26" spans="1:3">
      <c r="A26" s="27"/>
      <c r="B26" s="22" t="s">
        <v>43</v>
      </c>
      <c r="C26" s="28">
        <v>0</v>
      </c>
    </row>
    <row r="27" spans="1:3">
      <c r="A27" s="27"/>
      <c r="B27" s="22" t="s">
        <v>97</v>
      </c>
      <c r="C27" s="26">
        <v>0</v>
      </c>
    </row>
    <row r="28" spans="1:3">
      <c r="A28" s="18" t="s">
        <v>98</v>
      </c>
      <c r="B28" s="79">
        <f>IFERROR(B17*(VLOOKUP(B15,Hoja2!$G$1:$H$6,2,0)),16666)</f>
        <v>16666</v>
      </c>
      <c r="C28" s="79"/>
    </row>
    <row r="29" spans="1:3" ht="28.9">
      <c r="A29" s="21" t="s">
        <v>99</v>
      </c>
      <c r="B29" s="80" t="s">
        <v>100</v>
      </c>
      <c r="C29" s="81"/>
    </row>
    <row r="30" spans="1:3" ht="30.75">
      <c r="A30" s="21" t="s">
        <v>101</v>
      </c>
      <c r="B30" s="82" t="s">
        <v>102</v>
      </c>
      <c r="C30" s="83"/>
    </row>
    <row r="31" spans="1:3" ht="18">
      <c r="A31" s="29" t="s">
        <v>103</v>
      </c>
      <c r="B31" s="29"/>
      <c r="C31" s="29"/>
    </row>
    <row r="32" spans="1:3">
      <c r="A32" s="30" t="s">
        <v>104</v>
      </c>
      <c r="B32" s="84"/>
      <c r="C32" s="84"/>
    </row>
    <row r="33" spans="1:3">
      <c r="A33" s="30" t="s">
        <v>105</v>
      </c>
      <c r="B33" s="84"/>
      <c r="C33" s="8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63" t="s">
        <v>106</v>
      </c>
      <c r="B1" s="63"/>
      <c r="C1" s="63"/>
    </row>
    <row r="2" spans="1:3" ht="17.100000000000001" customHeight="1">
      <c r="A2" s="13" t="s">
        <v>39</v>
      </c>
      <c r="B2" s="64" t="str">
        <f>'[2]AUTOS NOTA 321'!B2:C2</f>
        <v xml:space="preserve">SINIESTRO   LEGIS </v>
      </c>
      <c r="C2" s="65"/>
    </row>
    <row r="3" spans="1:3" ht="15.95" customHeight="1">
      <c r="A3" s="5" t="s">
        <v>1</v>
      </c>
      <c r="B3" s="36" t="str">
        <f>'GENERALES NOTA 322'!B2:C2</f>
        <v>76001 31 05 019 2023 00403 00</v>
      </c>
      <c r="C3" s="36"/>
    </row>
    <row r="4" spans="1:3">
      <c r="A4" s="5" t="s">
        <v>3</v>
      </c>
      <c r="B4" s="36" t="str">
        <f>'GENERALES NOTA 322'!B3:C3</f>
        <v xml:space="preserve">DIECINUEVE (19) LABORAL DEL CIRCUITO DE CALI </v>
      </c>
      <c r="C4" s="36"/>
    </row>
    <row r="5" spans="1:3" ht="29.1" customHeight="1">
      <c r="A5" s="5" t="s">
        <v>5</v>
      </c>
      <c r="B5" s="36" t="str">
        <f>'GENERALES NOTA 322'!B4:C4</f>
        <v>COLFONDOS Y OTROS</v>
      </c>
      <c r="C5" s="36"/>
    </row>
    <row r="6" spans="1:3">
      <c r="A6" s="5" t="s">
        <v>7</v>
      </c>
      <c r="B6" s="36" t="str">
        <f>'GENERALES NOTA 322'!B5:C5</f>
        <v xml:space="preserve">MARIA ELOINA ESTUPIÑAN VILLAR C.C. 28.424.039 </v>
      </c>
      <c r="C6" s="36"/>
    </row>
    <row r="7" spans="1:3" ht="43.5" customHeight="1">
      <c r="A7" s="5" t="s">
        <v>9</v>
      </c>
      <c r="B7" s="36" t="str">
        <f>'GENERALES NOTA 322'!B6:C6</f>
        <v>LLAMADA EN GARANTIA</v>
      </c>
      <c r="C7" s="36"/>
    </row>
    <row r="8" spans="1:3">
      <c r="A8" s="5" t="s">
        <v>107</v>
      </c>
      <c r="B8" s="36"/>
      <c r="C8" s="36"/>
    </row>
    <row r="9" spans="1:3">
      <c r="A9" s="15" t="s">
        <v>93</v>
      </c>
      <c r="B9" s="87"/>
      <c r="C9" s="87"/>
    </row>
    <row r="10" spans="1:3">
      <c r="A10" s="15" t="s">
        <v>108</v>
      </c>
      <c r="B10" s="36"/>
      <c r="C10" s="36"/>
    </row>
    <row r="11" spans="1:3" ht="28.9">
      <c r="A11" s="15" t="s">
        <v>109</v>
      </c>
      <c r="B11" s="88"/>
      <c r="C11" s="54"/>
    </row>
    <row r="12" spans="1:3" ht="57.6">
      <c r="A12" s="5" t="s">
        <v>110</v>
      </c>
      <c r="B12" s="36"/>
      <c r="C12" s="36"/>
    </row>
    <row r="13" spans="1:3" ht="57.6">
      <c r="A13" s="5" t="s">
        <v>111</v>
      </c>
      <c r="B13" s="36"/>
      <c r="C13" s="36"/>
    </row>
    <row r="14" spans="1:3">
      <c r="A14" s="5" t="s">
        <v>112</v>
      </c>
      <c r="B14" s="11"/>
      <c r="C14" s="11"/>
    </row>
    <row r="15" spans="1:3">
      <c r="A15" s="15" t="s">
        <v>113</v>
      </c>
      <c r="B15" s="36"/>
      <c r="C15" s="36"/>
    </row>
    <row r="16" spans="1:3">
      <c r="A16" s="11" t="s">
        <v>114</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Jaramillo Castro</cp:lastModifiedBy>
  <cp:revision/>
  <dcterms:created xsi:type="dcterms:W3CDTF">2020-12-07T14:41:17Z</dcterms:created>
  <dcterms:modified xsi:type="dcterms:W3CDTF">2024-10-02T20:43:32Z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