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7A573916-13F8-4106-98D2-9178183A9856}"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<sst xmlns="http://schemas.openxmlformats.org/spreadsheetml/2006/main" count="237" uniqueCount="180">
  <si>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</si>
  <si>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</si>
  <si>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</si>
  <si>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</si>
  <si>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</si>
  <si>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</si>
  <si>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</si>
  <si>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</si>
  <si>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</si>
  <si>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</si>
  <si>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</si>
  <si>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</si>
  <si>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</si>
  <si>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</si>
  <si>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</si>
  <si>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</si>
  <si>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</si>
  <si>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</si>
  <si>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</si>
  <si>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</si>
  <si>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</si>
  <si>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</si>
  <si>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</si>
  <si>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</si>
  <si>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</si>
  <si>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</si>
  <si>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</si>
  <si>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</si>
  <si>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</si>
  <si>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</si>
  <si>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</si>
  <si>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</si>
  <si>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</si>
  <si>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</si>
  <si>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</si>
  <si>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</si>
  <si>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</si>
  <si>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</si>
  <si>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</si>
  <si>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</si>
  <si>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</si>
  <si>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</si>
  <si>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</si>
  <si>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</si>
  <si>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</si>
  <si>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</si>
  <si>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</si>
  <si>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</si>
  <si>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</si>
  <si>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</si>
  <si>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</si>
  <si>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</si>
  <si>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</si>
  <si>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</si>
  <si>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</si>
  <si>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</si>
  <si>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</si>
  <si>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</si>
  <si>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</si>
  <si>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</si>
  <si>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</si>
  <si>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</si>
  <si>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</si>
  <si>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</si>
  <si>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</si>
  <si>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</si>
  <si>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</si>
  <si>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</si>
  <si>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</si>
  <si>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</si>
  <si>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</si>
  <si>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</si>
  <si>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</si>
  <si>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</si>
  <si>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</si>
  <si>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</si>
  <si>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</si>
  <si>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</si>
  <si>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</si>
  <si>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</si>
  <si>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</si>
  <si>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</si>
  <si>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</si>
  <si>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</si>
  <si>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</si>
  <si>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</si>
  <si>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</si>
  <si>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</si>
  <si>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</si>
  <si>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</si>
  <si>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</si>
  <si>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</si>
  <si>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</si>
  <si>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</si>
  <si>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</si>
  <si>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</si>
  <si>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</si>
  <si>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</si>
  <si>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</si>
  <si>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</si>
  <si>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</si>
  <si>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</si>
  <si>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</si>
  <si>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</si>
  <si>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</si>
  <si>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</si>
  <si>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</si>
  <si>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</si>
  <si>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</si>
  <si>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</si>
  <si>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</si>
  <si>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</si>
  <si>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</si>
  <si>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</si>
  <si>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</si>
  <si>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</si>
  <si>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</si>
  <si>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</si>
  <si>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</si>
  <si>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</si>
  <si>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</si>
  <si>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</si>
  <si>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</si>
  <si>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</si>
  <si>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</si>
  <si>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</si>
  <si>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</si>
  <si>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</si>
  <si>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</si>
  <si>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</si>
  <si>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</si>
  <si>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</si>
  <si>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</si>
  <si>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</si>
  <si>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</si>
  <si>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</si>
  <si>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</si>
  <si>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</si>
  <si>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</si>
  <si>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</si>
  <si>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</si>
  <si>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</si>
  <si>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</si>
  <si>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</si>
  <si>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</si>
  <si>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</si>
  <si>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</si>
  <si>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</si>
  <si>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</si>
  <si>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</si>
  <si>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</si>
  <si>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</si>
  <si>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</si>
  <si>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</si>
  <si>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11001-31-03-021-2023-00371-00</t>
  </si>
  <si>
    <t>JUZGADO CINCUENTA Y OCHO CIVIL DEL CIRCUITO DE BOGOTÁ</t>
  </si>
  <si>
    <t>PAOLA ANDREA DUQUE CARDONA
RUBEN DARIO BLANDON MONTOYA
ALLIANZ SEGUROS S.A.
H&amp;G GASES DE ANTIOQUIA S.A.S</t>
  </si>
  <si>
    <t>José Ferney Padierna (Muerto)</t>
  </si>
  <si>
    <t xml:space="preserve">Sin información </t>
  </si>
  <si>
    <t xml:space="preserve">Unión Libre </t>
  </si>
  <si>
    <t>Ninguna</t>
  </si>
  <si>
    <t>No tenía</t>
  </si>
  <si>
    <t>1. El 14 de marzo de 2022, en una vía rural de Altamira, Antioquia, ocurrió un accidente de tránsito en el que José Ferney Padierna, ocupante de una camioneta de placas TRM-423, cayó del vehículo, lo que le causó la muerte. José Ferney Padierna viajaba en la parte trasera del vehículo, que era conducido por Rubén Darío Blandón Montoya. El vehículo estaba asegurado por Allianz Seguros S.A. y prestaba servicio de transporte de gas para H &amp; G - Gases de Antioquia S.A.S.
2. La causa principal del accidente fue la imprudencia del conductor, según el informe de accidente de tránsito (IPAT). El 2 de mayo de 2023, el inspector de tránsito declaró a Rubén Darío Blandón Montoya como responsable único del accidente, quien aceptó su culpabilidad.
3. La familia de José Ferney Padierna, formada por su compañera permanente e hijos, dependía económicamente de él, a pesar de no tener un empleo estable al momento de su muerte. La presunción de productividad establece que sus ingresos se calcularán con base en el salario mínimo legal vigente.</t>
  </si>
  <si>
    <t>No se realizó</t>
  </si>
  <si>
    <t xml:space="preserve">No se realizó </t>
  </si>
  <si>
    <r>
      <t xml:space="preserve">Fecha de contestacion 
*Recomendación: </t>
    </r>
    <r>
      <rPr>
        <sz val="11"/>
        <color theme="1"/>
        <rFont val="Calibri"/>
        <family val="2"/>
        <scheme val="minor"/>
      </rPr>
      <t>Fecha máxima para contestar la demanda acorde a lo estipúlado en la norma.</t>
    </r>
  </si>
  <si>
    <t xml:space="preserve">MARGARITA SANTANA HIDALGO (Compañera Permanente) - 14/09/1969
EDWIN ALBERTO PADIERNA HIDALGO (Hijo) - 09/03/1988
LUIS MIGUEL PADIERNA SANTANA (Hijo) - 06/02/2004
NATALIA PADIERNA HIDALGO (Hija) - 26/05/1995
</t>
  </si>
  <si>
    <t>TRM423</t>
  </si>
  <si>
    <t>22922017-843</t>
  </si>
  <si>
    <t>Desde las 00:00 horas del 15/07/2021 hasta las 24:00 horas del 14/07/2022.</t>
  </si>
  <si>
    <t>JOSE FERNEY PADIERNA (Q.E.P.D.)., se movilizaba en calidad de ocupante del vehículo asegurado de placa TRM423, evento que se encuentra expresamente excluido el amparo de responsabilidad civil extracontractual  están excluidos los perjuicios causados por el vehículo asegurado en el cual exista lesión o muerte a ocupantes del vehículo; aclarando desde ahora que la exclusión también aplica a terceros perjudicados en el siniestro. 
“Exclusiones para el amparo de Responsabilidad Civil Extracontractual 12. Lesiones o muerte a ocupantes del vehículo asegurado”
Teniendo en cuenta que la póliza de la referencia, fue expedida para un vehículo de transporte de carga, (transporte de gas), observamos que el conductor de este vehículo, omitiendo todas las normas de seguridad, y sin previo aviso a la compañía realizo el transporte de personas en la parte trasera del vehículo que está destinado precisamente para la carga y por otra parte encontramos que para Condiciones Generales aplicables al contrato de seguro y que transcribimos a continuación:
II. Exclusiones para Todos los amparos:
No habrá lugar a indemnización por parte de La Compañía para los siguientes casos:
2 … Cuando el vehículo asegurado se emplee para uso distinto al estipulado en esta póliza, 
sin aviso y autorización previa del asegurador…</t>
  </si>
  <si>
    <t>SINIESTRO  120231991  LEGIS APJ32584</t>
  </si>
  <si>
    <t>Daño a la vida de relación</t>
  </si>
  <si>
    <t>022922017 / 843</t>
  </si>
  <si>
    <t>GASES DE ANTIOQUIA S.A.E.S.P</t>
  </si>
  <si>
    <t>EXCEPCIONES DE MÉRITO FRENTE A LA DEMANDA:
1. EXIMENTE DE LA RESPONSABILIDAD DE LOS DEMANDANDOS POR CONFIGURARSE LA CAUSAL “HECHO EXCLUSIVO DE LA VICTIMA”.
2. INEXISTENCIA DE RESPONSABILIDAD A CARGO DE LOS DEMANDADOS POR LA FALTA DE ACREDITACIÓN DEL NEXO CAUSAL 
3. REDUCCIÓN DE LA INDEMNIZACIÓN COMO CONSECUENCIA DE LA INCIDENCIA DE LA CONDUCTA DE LA VÍCTIMA EN LA PRODUCCIÓN DEL DAÑO, EN AL MENOS UN 90%.
4. IMPROCEDENCIA DEL RECONOCIMIENTO DE LUCRO CESANTE CONSOLIDADO Y FUTURO.
5. IMPROCEDENCIA DEL RECONOCIMIENTO A LOS PERJUICIOS MORALES SOLICITADOS.
6. IMPROCEDENCIA DEL RECONOCIMIENTO DEL SUPUESTO DAÑO A LA VIDA DE RELACIÓN, ASÍ COMO SU CUANTIFICACIÓN INDEBIDA E INJUSTIFICADA Y PRETENDIDA POR LOS DEMANDANTES. 
7.GENÉRICA O INNOMINADA.
EXCEPCIONES FRENTE AL CONTRATO DE SEGURO
1. FALTA DE COBERTURA MATERIAL DE LA PÓLIZA 022922017 / 843 AL ESTAR ANTE RIESGOS EXPRESAMENTE EXCLUIDOS DE AMPARO.
2. FALTA DE COBERTURA MATERIAL DE LA PÓLIZA PARA LOS PERJUICIOS DERIVADOS DE LA RESPONSABILIDAD CIVIL CONTRACTUAL – ACCIDENTE OCURRIDO EN EL MARCO DE UN CONTRATO DE TRANSPORTE GRATUITO
3. TERMINACIÓN AUTOMÁTICA DEL CONTRATO DE SEGURO POR AGRAVACIÓN DEL ESTADO DEL RIESGO – APLICACIÓN DEL ARTÍCULO 1060 DEL CÓDIGO DE COMERCIO
4. INEXISTENCIA DE OBLIGACIÓN DE INDEMNIZAR A CARGO DE ALLIANZ SEGUROS S.A. POR INCUMPLIMIENTO DE LAS CARGAS DEL ARTÍCULO 1077 DEL CÓDIGO DE COMERCIO.
5. SUJECIÓN A LAS CONDICIONES PARTICULARES Y GENERALES DEL CONTRATO DE SEGURO, EL CLAUSULADO Y LOS AMPAROS. 
6. CARÁCTER MERAMENTE INDEMNIZATORIO DE LOS CONTRATOS DE SEGURO. 
7.IMPROCEDENCIA DEL COBRO DE INTERESES MORATORIOS.
8, AUSENCIA DE SOLIDARIDAD DEL CONTRATO DE SEGURO CELEBRADO CON ALLIANZ SEGUROS S.A.
9. EN CUALQUIER CASO, DE NINGUNA FORMA SE PODRÁ EXCEDER EL LÍMITE DEL VALOR ASEGURADO EN LA PÓLIZA DE SEGURO DE AUTOMÓVILES NO. 022922017 / 843.
10. DISPONIBILIDAD DEL VALOR ASEGURADO
11. LÍMITES MÁXIMOS DE RESPONSABILIDAD DEL ASEGURADOR EN LO ATINENTE AL DEDUCIBLE PACTADO $1.700.000 COP
12. PRESCRIPCIÓN DE LAS ACCIONES DERIVADAS DEL CONTRATO DE SEGURO
13. GENÉRICA O INNOMINADA Y OTRAS</t>
  </si>
  <si>
    <t xml:space="preserve">La contingencia se califica como EVENTUAL, toda vez que, dependerá del criterio del juez darle valor a las exclusiones propuestas y además, dependerá del debate probatorio acreditar la incidencia causal de la victima en el accidente de tránsito: 
Lo primero que debe tomarse en consideración es que la Póliza de Auto Colectivo Pesados No. 022922017 / 843, cuyo asegurado es GASES DE ANTIOQUIA S.A., presta cobertura material y temporal, de conformidad con los hechos y pretensiones expuestas en el líbelo de la demanda. Frente a la cobertura temporal, debe señalarse que la ocurrencia del accidente de tránsito (14 de marzo de 2022) se encuentra dentro de la delimitación temporal de la Póliza en mención comprendida desde el 15 de julio de 2021 hasta el  14 de julio de 2022, bajo la modalidad de ocurrencia. Aunado a ello, presta cobertura material en tanto ampara la responsabilidad civil extracontractual, pretensión que se le endilga al extremo pasivo como consecuencia del accidente de tránsito. Es importante advertir que aunque en este proceso se configuran dos de las exclusiones contenidas en el condicionado general de la Póliza, lo cierto es que la mismas no están a partir de la primera pagína del documento y adicionalmente, no existe soporte de entrega de este condicionado al asegurado, lo cual podría traducirse en una ineficacia de las exclusiones, decisión que corresponderá al criterio y arbitrio del Juez. 
Frente a la responsabilidad del asegurado, debe indicarse que la misma se encuentra acréditada desde la declaratoria del conductor del vehiculo asegurado (Ruben Dario Blandon) en el proceso contravensional que se adelantó por este mismo hecho, en el que manifestó expresamente su culpabilidad, siendo declarado como contravensionalmente responsable al transportar al ciudadano José Ferney Padierna, en la plataforma de un vehiculo de carga, bajo resolución 003 del 02 de mayo de 2022 expedida por la Inspección Rural de Policia de Altamarina del Municipio de Betulia, Antioquia. Sin embargo, el presente asunto se califica como Eventual teniendo en cuenta dos circunstancias a saber: (i) Dependerá del criterio del Juzgador acoger la eficacia de las exclusiones pactadas dentro del contrato de seguro y (ii) dependerá de la incidencia del hecho de la victima en la ocurrencia del accidente, la cual en todo caso, solo se acreditará en la etapa probatoria correspondiente. En ese sentido, dependerá del debate probatorio establecer si pudo existir responsabilidad en cabeza del asegurado en el acaecimiento del accidente del 14 de marzo de 2022 y del fallecimiento del señor Padierna, como consecuencia de éste. En consecuencia, la contingencia se califica como eventual.
Todo lo anterior sin perjuicio del carácter contingente del proceso. </t>
  </si>
  <si>
    <t>Como liquidación objetiva de las pretensiones se estima un monto de $480.857.327, discriminado así:
1. Lucro Cesante: Se reconocerá la suma de $122,557,327 por concepto de lucro cesante, ateniendo al principio de congruencia. Sin embargo el mismo se tasa bajo los lineamientos de la Sentencia SC20950-2017, con ponencia del doctor Ariel Salazar Ramírez (12 de diciembre de 2017). En ausencia de acreditación de los ingresos del fallecido, para la tasación del lucro cesante se utiliza el salario mínimo legal mensual vigente (SMMLV). La renta se calcula presumiendo que el fallecido devengaba un SMMLV actualizado, el cual asciende a $1.218.750, tras incrementarse en un 25% por prestaciones sociales y descontarse un 25% por gastos personales, al tratarse de un caso de muerte. Además, se considera un período indemnizable de 26,4 años, dado que el señor José Ferney Padierna, nacido el 3 de octubre de 1965, tenía 56 años en 2022 al momento de su fallecimiento, lo que se calcula en un valor de $226.663.565 al momento de la presentación del presente informe. Sin embargo, se reconocerá tan y como fue pedido, en tanto resulta ser menor al valor calculado. Ello, conforme a lo solicitado por la parte demandante en su libelo incial, en virtud del principio de congruencia establecido en el Código General del Proceso (CGP).
2. Daño moral: Se tendrá en cuenta como daño moral la suma de $60.000.000 para cada uno de los parientes en primer grado de consanguinidad, es decir, Margarita Santana Hidalgo (Compañera), Edwin Alberto Padierna Hidalgo (Hijo), Luis Miguel Padierna Santana (Hijo) y Natalia Padierna Hidalgo (Hija). Valor que ha sido reconocido por la jurisprudencia de la Corte Suprema de Justicia en sentencia  (SC665-2019, 07/03/2019) en casos análogos al presente, en los que fallece la victima directa. Teniendo en cuenta lo anterior, se reconocerá por este concepto la suma total de: $240.000.000
3. Daño a la vida en relación: Se tendrá en cuenta como daño a la vida de relación la suma de $30.000.000 para cada uno de los parientes en primer grado de consanguinidad, es decir, Margarita Santana Hidalgo (Compañera), Edwin Alberto Padierna Hidalgo (Hijo), Luis Miguel Padierna Santana (Hijo) y Natalia Padierna Hidalgo (Hija). Valor que ha sido reconocido por la jurisprudencia de la Corte Suprema de Justicia en sentencia  (SC665-2019, 07/03/2019) en casos análogos al presente, en los que fallece la victima directa. Teniendo en cuenta lo anterior, se reconocerá por este concepto la suma total de: $120.000.000
4. Deducible: A la suma de $482.557.327 se le resta el valor de $1.700.000 el cual corresponde al deducible pactado para el amparo de RCE. Lo cual da como resultado la suma de $480.857.327</t>
  </si>
  <si>
    <t>ok</t>
  </si>
  <si>
    <t>de acuerdo con las excepciones propuestas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</si>
</sst>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2"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8" borderId="1" xfId="0" applyFill="1" applyBorder="1" applyAlignment="1">
      <alignment horizontal="justify"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1" zoomScale="96" zoomScaleNormal="96" workbookViewId="0">
      <selection activeCell="B25" sqref="B25:C27"/>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4" t="s">
        <v>0</v>
      </c>
      <c r="B1" s="54"/>
      <c r="C1" s="54"/>
    </row>
    <row r="2" spans="1:3" x14ac:dyDescent="0.25">
      <c r="A2" s="5" t="s">
        <v>1</v>
      </c>
      <c r="B2" s="59" t="s">
        <v>154</v>
      </c>
      <c r="C2" s="60"/>
    </row>
    <row r="3" spans="1:3" x14ac:dyDescent="0.25">
      <c r="A3" s="5" t="s">
        <v>2</v>
      </c>
      <c r="B3" s="55" t="s">
        <v>155</v>
      </c>
      <c r="C3" s="56"/>
    </row>
    <row r="4" spans="1:3" x14ac:dyDescent="0.25">
      <c r="A4" s="5" t="s">
        <v>3</v>
      </c>
      <c r="B4" s="61" t="s">
        <v>156</v>
      </c>
      <c r="C4" s="56"/>
    </row>
    <row r="5" spans="1:3" ht="31.5" customHeight="1" x14ac:dyDescent="0.25">
      <c r="A5" s="5" t="s">
        <v>4</v>
      </c>
      <c r="B5" s="61" t="s">
        <v>166</v>
      </c>
      <c r="C5" s="56"/>
    </row>
    <row r="6" spans="1:3" x14ac:dyDescent="0.25">
      <c r="A6" s="5" t="s">
        <v>5</v>
      </c>
      <c r="B6" s="50" t="s">
        <v>120</v>
      </c>
      <c r="C6" s="50"/>
    </row>
    <row r="7" spans="1:3" x14ac:dyDescent="0.25">
      <c r="A7" s="27" t="s">
        <v>6</v>
      </c>
      <c r="B7" s="55" t="s">
        <v>122</v>
      </c>
      <c r="C7" s="56"/>
    </row>
    <row r="8" spans="1:3" ht="42.75" customHeight="1" x14ac:dyDescent="0.25">
      <c r="A8" s="28" t="s">
        <v>135</v>
      </c>
      <c r="B8" s="50" t="s">
        <v>157</v>
      </c>
      <c r="C8" s="50"/>
    </row>
    <row r="9" spans="1:3" x14ac:dyDescent="0.25">
      <c r="A9" s="28" t="s">
        <v>130</v>
      </c>
      <c r="B9" s="63">
        <v>71670356</v>
      </c>
      <c r="C9" s="50"/>
    </row>
    <row r="10" spans="1:3" x14ac:dyDescent="0.25">
      <c r="A10" s="28" t="s">
        <v>7</v>
      </c>
      <c r="B10" s="49" t="s">
        <v>158</v>
      </c>
      <c r="C10" s="49"/>
    </row>
    <row r="11" spans="1:3" ht="30" customHeight="1" x14ac:dyDescent="0.25">
      <c r="A11" s="29" t="s">
        <v>8</v>
      </c>
      <c r="B11" s="49" t="s">
        <v>158</v>
      </c>
      <c r="C11" s="49"/>
    </row>
    <row r="12" spans="1:3" ht="30" customHeight="1" x14ac:dyDescent="0.25">
      <c r="A12" s="5" t="s">
        <v>9</v>
      </c>
      <c r="B12" s="49" t="s">
        <v>158</v>
      </c>
      <c r="C12" s="49"/>
    </row>
    <row r="13" spans="1:3" x14ac:dyDescent="0.25">
      <c r="A13" s="5" t="s">
        <v>10</v>
      </c>
      <c r="B13" s="50" t="s">
        <v>159</v>
      </c>
      <c r="C13" s="50"/>
    </row>
    <row r="14" spans="1:3" x14ac:dyDescent="0.25">
      <c r="A14" s="5" t="s">
        <v>11</v>
      </c>
      <c r="B14" s="51">
        <v>24018</v>
      </c>
      <c r="C14" s="50"/>
    </row>
    <row r="15" spans="1:3" x14ac:dyDescent="0.25">
      <c r="A15" s="5" t="s">
        <v>142</v>
      </c>
      <c r="B15" s="50">
        <v>56</v>
      </c>
      <c r="C15" s="50"/>
    </row>
    <row r="16" spans="1:3" x14ac:dyDescent="0.25">
      <c r="A16" s="5" t="s">
        <v>12</v>
      </c>
      <c r="B16" s="51">
        <v>44634</v>
      </c>
      <c r="C16" s="50"/>
    </row>
    <row r="17" spans="1:3" ht="15" customHeight="1" x14ac:dyDescent="0.25">
      <c r="A17" s="5" t="s">
        <v>13</v>
      </c>
      <c r="B17" s="49" t="s">
        <v>110</v>
      </c>
      <c r="C17" s="49"/>
    </row>
    <row r="18" spans="1:3" x14ac:dyDescent="0.25">
      <c r="A18" s="5" t="s">
        <v>15</v>
      </c>
      <c r="B18" s="49" t="s">
        <v>160</v>
      </c>
      <c r="C18" s="49"/>
    </row>
    <row r="19" spans="1:3" ht="18.75" customHeight="1" x14ac:dyDescent="0.25">
      <c r="A19" s="5" t="s">
        <v>16</v>
      </c>
      <c r="B19" s="57" t="s">
        <v>161</v>
      </c>
      <c r="C19" s="58"/>
    </row>
    <row r="20" spans="1:3" x14ac:dyDescent="0.25">
      <c r="A20" s="5" t="s">
        <v>131</v>
      </c>
      <c r="B20" s="50">
        <v>1</v>
      </c>
      <c r="C20" s="50"/>
    </row>
    <row r="21" spans="1:3" ht="17.25" customHeight="1" x14ac:dyDescent="0.25">
      <c r="A21" s="5" t="s">
        <v>17</v>
      </c>
      <c r="B21" s="49" t="s">
        <v>111</v>
      </c>
      <c r="C21" s="49"/>
    </row>
    <row r="22" spans="1:3" x14ac:dyDescent="0.25">
      <c r="A22" s="28" t="s">
        <v>19</v>
      </c>
      <c r="B22" s="48">
        <v>44634</v>
      </c>
      <c r="C22" s="45"/>
    </row>
    <row r="23" spans="1:3" x14ac:dyDescent="0.25">
      <c r="A23" s="28" t="s">
        <v>20</v>
      </c>
      <c r="B23" s="47" t="s">
        <v>164</v>
      </c>
      <c r="C23" s="45"/>
    </row>
    <row r="24" spans="1:3" x14ac:dyDescent="0.25">
      <c r="A24" s="28" t="s">
        <v>21</v>
      </c>
      <c r="B24" s="47" t="s">
        <v>163</v>
      </c>
      <c r="C24" s="45"/>
    </row>
    <row r="25" spans="1:3" x14ac:dyDescent="0.25">
      <c r="A25" s="62" t="s">
        <v>144</v>
      </c>
      <c r="B25" s="45" t="s">
        <v>162</v>
      </c>
      <c r="C25" s="46"/>
    </row>
    <row r="26" spans="1:3" x14ac:dyDescent="0.25">
      <c r="A26" s="62"/>
      <c r="B26" s="46"/>
      <c r="C26" s="46"/>
    </row>
    <row r="27" spans="1:3" ht="100.5" customHeight="1" x14ac:dyDescent="0.25">
      <c r="A27" s="62"/>
      <c r="B27" s="46"/>
      <c r="C27" s="46"/>
    </row>
    <row r="28" spans="1:3" x14ac:dyDescent="0.25">
      <c r="A28" s="28" t="s">
        <v>23</v>
      </c>
      <c r="B28" s="46" t="s">
        <v>174</v>
      </c>
      <c r="C28" s="46"/>
    </row>
    <row r="29" spans="1:3" x14ac:dyDescent="0.25">
      <c r="A29" s="28" t="s">
        <v>24</v>
      </c>
      <c r="B29" s="46">
        <v>8909086433</v>
      </c>
      <c r="C29" s="46"/>
    </row>
    <row r="30" spans="1:3" x14ac:dyDescent="0.25">
      <c r="A30" s="28" t="s">
        <v>25</v>
      </c>
      <c r="B30" s="46" t="s">
        <v>167</v>
      </c>
      <c r="C30" s="46"/>
    </row>
    <row r="31" spans="1:3" x14ac:dyDescent="0.25">
      <c r="A31" s="28" t="s">
        <v>132</v>
      </c>
      <c r="B31" s="46" t="s">
        <v>173</v>
      </c>
      <c r="C31" s="46"/>
    </row>
    <row r="32" spans="1:3" x14ac:dyDescent="0.25">
      <c r="A32" s="28" t="s">
        <v>26</v>
      </c>
      <c r="B32" s="52">
        <v>45530</v>
      </c>
      <c r="C32" s="53"/>
    </row>
    <row r="33" spans="1:3" x14ac:dyDescent="0.25">
      <c r="A33" s="5" t="s">
        <v>27</v>
      </c>
      <c r="B33" s="51">
        <v>45532</v>
      </c>
      <c r="C33" s="51"/>
    </row>
    <row r="34" spans="1:3" ht="45" x14ac:dyDescent="0.25">
      <c r="A34" s="5" t="s">
        <v>165</v>
      </c>
      <c r="B34" s="51">
        <v>45560</v>
      </c>
      <c r="C34" s="50"/>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48" zoomScale="70" zoomScaleNormal="70" workbookViewId="0">
      <selection activeCell="C46" sqref="C46"/>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4" t="s">
        <v>28</v>
      </c>
      <c r="B1" s="64"/>
      <c r="C1" s="64"/>
    </row>
    <row r="2" spans="1:3" ht="15.75" customHeight="1" x14ac:dyDescent="0.25">
      <c r="A2" s="20" t="s">
        <v>29</v>
      </c>
      <c r="B2" s="65" t="s">
        <v>171</v>
      </c>
      <c r="C2" s="66"/>
    </row>
    <row r="3" spans="1:3" s="2" customFormat="1" x14ac:dyDescent="0.25">
      <c r="A3" s="5" t="s">
        <v>1</v>
      </c>
      <c r="B3" s="50" t="str">
        <f>'AUTOS  NOTA 322'!B2:C2</f>
        <v>11001-31-03-021-2023-00371-00</v>
      </c>
      <c r="C3" s="50"/>
    </row>
    <row r="4" spans="1:3" s="2" customFormat="1" x14ac:dyDescent="0.25">
      <c r="A4" s="5" t="s">
        <v>2</v>
      </c>
      <c r="B4" s="50" t="str">
        <f>'AUTOS  NOTA 322'!B3:C3</f>
        <v>JUZGADO CINCUENTA Y OCHO CIVIL DEL CIRCUITO DE BOGOTÁ</v>
      </c>
      <c r="C4" s="50"/>
    </row>
    <row r="5" spans="1:3" s="2" customFormat="1" x14ac:dyDescent="0.25">
      <c r="A5" s="5" t="s">
        <v>3</v>
      </c>
      <c r="B5" s="50" t="str">
        <f>'AUTOS  NOTA 322'!B4:C4</f>
        <v>PAOLA ANDREA DUQUE CARDONA
RUBEN DARIO BLANDON MONTOYA
ALLIANZ SEGUROS S.A.
H&amp;G GASES DE ANTIOQUIA S.A.S</v>
      </c>
      <c r="C5" s="50"/>
    </row>
    <row r="6" spans="1:3" s="2" customFormat="1" x14ac:dyDescent="0.25">
      <c r="A6" s="5" t="s">
        <v>4</v>
      </c>
      <c r="B6" s="50" t="str">
        <f>'AUTOS  NOTA 322'!B5:C5</f>
        <v xml:space="preserve">MARGARITA SANTANA HIDALGO (Compañera Permanente) - 14/09/1969
EDWIN ALBERTO PADIERNA HIDALGO (Hijo) - 09/03/1988
LUIS MIGUEL PADIERNA SANTANA (Hijo) - 06/02/2004
NATALIA PADIERNA HIDALGO (Hija) - 26/05/1995
</v>
      </c>
      <c r="C6" s="50"/>
    </row>
    <row r="7" spans="1:3" s="2" customFormat="1" x14ac:dyDescent="0.25">
      <c r="A7" s="5" t="s">
        <v>5</v>
      </c>
      <c r="B7" s="50" t="str">
        <f>'AUTOS  NOTA 322'!B6:C6</f>
        <v>DEMANDA DIRECTA</v>
      </c>
      <c r="C7" s="50"/>
    </row>
    <row r="8" spans="1:3" s="2" customFormat="1" x14ac:dyDescent="0.25">
      <c r="A8" s="44" t="s">
        <v>117</v>
      </c>
      <c r="B8" s="67" t="str">
        <f>'AUTOS  NOTA 322'!B7:C8</f>
        <v>José Ferney Padierna (Muerto)</v>
      </c>
      <c r="C8" s="67"/>
    </row>
    <row r="9" spans="1:3" x14ac:dyDescent="0.25">
      <c r="A9" s="20" t="s">
        <v>30</v>
      </c>
      <c r="B9" s="50" t="s">
        <v>168</v>
      </c>
      <c r="C9" s="50"/>
    </row>
    <row r="10" spans="1:3" x14ac:dyDescent="0.25">
      <c r="A10" s="20" t="s">
        <v>22</v>
      </c>
      <c r="B10" s="50" t="s">
        <v>122</v>
      </c>
      <c r="C10" s="50"/>
    </row>
    <row r="11" spans="1:3" x14ac:dyDescent="0.25">
      <c r="A11" s="20" t="s">
        <v>31</v>
      </c>
      <c r="B11" s="80">
        <v>4000000000</v>
      </c>
      <c r="C11" s="81"/>
    </row>
    <row r="12" spans="1:3" x14ac:dyDescent="0.25">
      <c r="A12" s="20" t="s">
        <v>134</v>
      </c>
      <c r="B12" s="80">
        <v>1700000</v>
      </c>
      <c r="C12" s="81"/>
    </row>
    <row r="13" spans="1:3" x14ac:dyDescent="0.25">
      <c r="A13" s="20" t="s">
        <v>32</v>
      </c>
      <c r="B13" s="55" t="s">
        <v>94</v>
      </c>
      <c r="C13" s="56"/>
    </row>
    <row r="14" spans="1:3" x14ac:dyDescent="0.25">
      <c r="A14" s="20" t="s">
        <v>33</v>
      </c>
      <c r="B14" s="49" t="s">
        <v>169</v>
      </c>
      <c r="C14" s="50"/>
    </row>
    <row r="15" spans="1:3" x14ac:dyDescent="0.25">
      <c r="A15" s="20" t="s">
        <v>34</v>
      </c>
      <c r="B15" s="50" t="s">
        <v>35</v>
      </c>
      <c r="C15" s="50"/>
    </row>
    <row r="16" spans="1:3" x14ac:dyDescent="0.25">
      <c r="A16" s="20" t="s">
        <v>36</v>
      </c>
      <c r="B16" s="50" t="s">
        <v>35</v>
      </c>
      <c r="C16" s="50"/>
    </row>
    <row r="17" spans="1:3" x14ac:dyDescent="0.25">
      <c r="A17" s="82" t="s">
        <v>37</v>
      </c>
      <c r="B17" s="50"/>
      <c r="C17" s="50"/>
    </row>
    <row r="18" spans="1:3" x14ac:dyDescent="0.25">
      <c r="A18" s="83"/>
      <c r="B18" s="10" t="s">
        <v>39</v>
      </c>
      <c r="C18" s="10" t="s">
        <v>40</v>
      </c>
    </row>
    <row r="19" spans="1:3" x14ac:dyDescent="0.25">
      <c r="A19" s="83"/>
      <c r="B19" s="6" t="s">
        <v>141</v>
      </c>
      <c r="C19" s="6"/>
    </row>
    <row r="20" spans="1:3" x14ac:dyDescent="0.25">
      <c r="A20" s="83"/>
      <c r="B20" s="6"/>
      <c r="C20" s="6"/>
    </row>
    <row r="21" spans="1:3" x14ac:dyDescent="0.25">
      <c r="A21" s="84"/>
      <c r="B21" s="6"/>
      <c r="C21" s="6"/>
    </row>
    <row r="22" spans="1:3" x14ac:dyDescent="0.25">
      <c r="A22" s="20" t="s">
        <v>41</v>
      </c>
      <c r="B22" s="50"/>
      <c r="C22" s="50"/>
    </row>
    <row r="23" spans="1:3" x14ac:dyDescent="0.25">
      <c r="A23" s="20" t="s">
        <v>42</v>
      </c>
      <c r="B23" s="65"/>
      <c r="C23" s="66"/>
    </row>
    <row r="24" spans="1:3" x14ac:dyDescent="0.25">
      <c r="A24" s="20" t="s">
        <v>43</v>
      </c>
      <c r="B24" s="50" t="s">
        <v>97</v>
      </c>
      <c r="C24" s="50"/>
    </row>
    <row r="25" spans="1:3" x14ac:dyDescent="0.25">
      <c r="A25" s="20" t="s">
        <v>44</v>
      </c>
      <c r="B25" s="50"/>
      <c r="C25" s="50"/>
    </row>
    <row r="26" spans="1:3" x14ac:dyDescent="0.25">
      <c r="A26" s="20" t="s">
        <v>46</v>
      </c>
      <c r="B26" s="50"/>
      <c r="C26" s="50"/>
    </row>
    <row r="27" spans="1:3" x14ac:dyDescent="0.25">
      <c r="A27" s="19" t="s">
        <v>47</v>
      </c>
      <c r="B27" s="50"/>
      <c r="C27" s="50"/>
    </row>
    <row r="28" spans="1:3" x14ac:dyDescent="0.25">
      <c r="A28" s="68" t="s">
        <v>48</v>
      </c>
      <c r="B28" s="68"/>
      <c r="C28" s="68"/>
    </row>
    <row r="29" spans="1:3" x14ac:dyDescent="0.25">
      <c r="A29" s="78" t="s">
        <v>49</v>
      </c>
      <c r="B29" s="79"/>
      <c r="C29" s="11"/>
    </row>
    <row r="30" spans="1:3" x14ac:dyDescent="0.25">
      <c r="A30" s="78" t="s">
        <v>50</v>
      </c>
      <c r="B30" s="79"/>
      <c r="C30" s="11"/>
    </row>
    <row r="31" spans="1:3" x14ac:dyDescent="0.25">
      <c r="A31" s="78" t="s">
        <v>51</v>
      </c>
      <c r="B31" s="79"/>
      <c r="C31" s="12"/>
    </row>
    <row r="32" spans="1:3" x14ac:dyDescent="0.25">
      <c r="A32" s="78" t="s">
        <v>52</v>
      </c>
      <c r="B32" s="79"/>
      <c r="C32" s="11"/>
    </row>
    <row r="33" spans="1:3" x14ac:dyDescent="0.25">
      <c r="A33" s="78" t="s">
        <v>53</v>
      </c>
      <c r="B33" s="79"/>
      <c r="C33" s="11"/>
    </row>
    <row r="34" spans="1:3" x14ac:dyDescent="0.25">
      <c r="A34" s="78" t="s">
        <v>54</v>
      </c>
      <c r="B34" s="79"/>
      <c r="C34" s="13"/>
    </row>
    <row r="35" spans="1:3" x14ac:dyDescent="0.25">
      <c r="A35" s="69" t="s">
        <v>55</v>
      </c>
      <c r="B35" s="70"/>
      <c r="C35" s="14"/>
    </row>
    <row r="36" spans="1:3" x14ac:dyDescent="0.25">
      <c r="A36" s="69" t="s">
        <v>56</v>
      </c>
      <c r="B36" s="70"/>
      <c r="C36" s="15"/>
    </row>
    <row r="37" spans="1:3" x14ac:dyDescent="0.25">
      <c r="A37" s="71" t="s">
        <v>57</v>
      </c>
      <c r="B37" s="72"/>
      <c r="C37" s="15"/>
    </row>
    <row r="38" spans="1:3" x14ac:dyDescent="0.25">
      <c r="A38" s="73"/>
      <c r="B38" s="74"/>
      <c r="C38" s="15"/>
    </row>
    <row r="39" spans="1:3" x14ac:dyDescent="0.25">
      <c r="A39" s="75"/>
      <c r="B39" s="76"/>
      <c r="C39" s="15"/>
    </row>
    <row r="40" spans="1:3" x14ac:dyDescent="0.25">
      <c r="A40" s="77" t="s">
        <v>58</v>
      </c>
      <c r="B40" s="77"/>
      <c r="C40" s="77"/>
    </row>
    <row r="41" spans="1:3" x14ac:dyDescent="0.25">
      <c r="A41" s="17" t="s">
        <v>59</v>
      </c>
      <c r="B41" s="18"/>
      <c r="C41" s="15"/>
    </row>
    <row r="42" spans="1:3" x14ac:dyDescent="0.25">
      <c r="A42" s="69" t="s">
        <v>60</v>
      </c>
      <c r="B42" s="70"/>
      <c r="C42" s="15"/>
    </row>
    <row r="43" spans="1:3" x14ac:dyDescent="0.25">
      <c r="A43" s="69" t="s">
        <v>61</v>
      </c>
      <c r="B43" s="70"/>
      <c r="C43" s="15"/>
    </row>
    <row r="44" spans="1:3" x14ac:dyDescent="0.25">
      <c r="A44" s="17" t="s">
        <v>62</v>
      </c>
      <c r="B44" s="18"/>
      <c r="C44" s="15"/>
    </row>
    <row r="45" spans="1:3" x14ac:dyDescent="0.25">
      <c r="A45" s="17" t="s">
        <v>63</v>
      </c>
      <c r="B45" s="18"/>
      <c r="C45" s="15"/>
    </row>
    <row r="46" spans="1:3" x14ac:dyDescent="0.25">
      <c r="A46" s="69" t="s">
        <v>64</v>
      </c>
      <c r="B46" s="70"/>
      <c r="C46" s="15"/>
    </row>
    <row r="47" spans="1:3" x14ac:dyDescent="0.25">
      <c r="A47" s="17" t="s">
        <v>65</v>
      </c>
      <c r="B47" s="16"/>
      <c r="C47" s="15"/>
    </row>
    <row r="48" spans="1:3" x14ac:dyDescent="0.25">
      <c r="A48" s="69" t="s">
        <v>66</v>
      </c>
      <c r="B48" s="70"/>
      <c r="C48" s="15"/>
    </row>
    <row r="49" spans="1:3" x14ac:dyDescent="0.25">
      <c r="A49" s="69" t="s">
        <v>67</v>
      </c>
      <c r="B49" s="70"/>
      <c r="C49" s="15"/>
    </row>
    <row r="50" spans="1:3" ht="255" x14ac:dyDescent="0.25">
      <c r="A50" s="69" t="s">
        <v>57</v>
      </c>
      <c r="B50" s="70"/>
      <c r="C50" s="14" t="s">
        <v>170</v>
      </c>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1" zoomScaleNormal="100" workbookViewId="0">
      <selection activeCell="B44" sqref="B44:C44"/>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4" t="s">
        <v>68</v>
      </c>
      <c r="B1" s="64"/>
      <c r="C1" s="64"/>
    </row>
    <row r="2" spans="1:9" ht="15" customHeight="1" x14ac:dyDescent="0.25">
      <c r="A2" s="35" t="s">
        <v>29</v>
      </c>
      <c r="B2" s="89" t="str">
        <f>'AUTOS NOTA 321'!B2:C2</f>
        <v>SINIESTRO  120231991  LEGIS APJ32584</v>
      </c>
      <c r="C2" s="90"/>
    </row>
    <row r="3" spans="1:9" x14ac:dyDescent="0.25">
      <c r="A3" s="36" t="s">
        <v>1</v>
      </c>
      <c r="B3" s="93" t="str">
        <f>'AUTOS  NOTA 322'!B2:C2</f>
        <v>11001-31-03-021-2023-00371-00</v>
      </c>
      <c r="C3" s="93"/>
    </row>
    <row r="4" spans="1:9" x14ac:dyDescent="0.25">
      <c r="A4" s="36" t="s">
        <v>2</v>
      </c>
      <c r="B4" s="93" t="str">
        <f>'AUTOS  NOTA 322'!B3:C3</f>
        <v>JUZGADO CINCUENTA Y OCHO CIVIL DEL CIRCUITO DE BOGOTÁ</v>
      </c>
      <c r="C4" s="93"/>
    </row>
    <row r="5" spans="1:9" x14ac:dyDescent="0.25">
      <c r="A5" s="36" t="s">
        <v>3</v>
      </c>
      <c r="B5" s="93" t="str">
        <f>'AUTOS  NOTA 322'!B4:C4</f>
        <v>PAOLA ANDREA DUQUE CARDONA
RUBEN DARIO BLANDON MONTOYA
ALLIANZ SEGUROS S.A.
H&amp;G GASES DE ANTIOQUIA S.A.S</v>
      </c>
      <c r="C5" s="93"/>
    </row>
    <row r="6" spans="1:9" ht="15" customHeight="1" x14ac:dyDescent="0.25">
      <c r="A6" s="36" t="s">
        <v>4</v>
      </c>
      <c r="B6" s="93" t="str">
        <f>'AUTOS  NOTA 322'!B5:C5</f>
        <v xml:space="preserve">MARGARITA SANTANA HIDALGO (Compañera Permanente) - 14/09/1969
EDWIN ALBERTO PADIERNA HIDALGO (Hijo) - 09/03/1988
LUIS MIGUEL PADIERNA SANTANA (Hijo) - 06/02/2004
NATALIA PADIERNA HIDALGO (Hija) - 26/05/1995
</v>
      </c>
      <c r="C6" s="93"/>
    </row>
    <row r="7" spans="1:9" x14ac:dyDescent="0.25">
      <c r="A7" s="36" t="s">
        <v>5</v>
      </c>
      <c r="B7" s="93" t="str">
        <f>'AUTOS  NOTA 322'!B6:C6</f>
        <v>DEMANDA DIRECTA</v>
      </c>
      <c r="C7" s="93"/>
    </row>
    <row r="8" spans="1:9" x14ac:dyDescent="0.25">
      <c r="A8" s="38" t="s">
        <v>117</v>
      </c>
      <c r="B8" s="93" t="str">
        <f>'AUTOS  NOTA 322'!B7:C8</f>
        <v>José Ferney Padierna (Muerto)</v>
      </c>
      <c r="C8" s="93"/>
    </row>
    <row r="9" spans="1:9" ht="30" x14ac:dyDescent="0.25">
      <c r="A9" s="36" t="s">
        <v>69</v>
      </c>
      <c r="B9" s="87">
        <f>SUM(C11,C12,C14,C15,C17)</f>
        <v>1050557327</v>
      </c>
      <c r="C9" s="88"/>
    </row>
    <row r="10" spans="1:9" x14ac:dyDescent="0.25">
      <c r="A10" s="94" t="s">
        <v>70</v>
      </c>
      <c r="B10" s="91" t="s">
        <v>71</v>
      </c>
      <c r="C10" s="92"/>
    </row>
    <row r="11" spans="1:9" x14ac:dyDescent="0.25">
      <c r="A11" s="94"/>
      <c r="B11" s="37" t="s">
        <v>72</v>
      </c>
      <c r="C11" s="32">
        <v>122557327</v>
      </c>
    </row>
    <row r="12" spans="1:9" x14ac:dyDescent="0.25">
      <c r="A12" s="94"/>
      <c r="B12" s="37" t="s">
        <v>73</v>
      </c>
      <c r="C12" s="32"/>
    </row>
    <row r="13" spans="1:9" x14ac:dyDescent="0.25">
      <c r="A13" s="94"/>
      <c r="B13" s="91"/>
      <c r="C13" s="92"/>
    </row>
    <row r="14" spans="1:9" x14ac:dyDescent="0.25">
      <c r="A14" s="94"/>
      <c r="B14" s="37" t="s">
        <v>116</v>
      </c>
      <c r="C14" s="40">
        <v>464000000</v>
      </c>
    </row>
    <row r="15" spans="1:9" x14ac:dyDescent="0.25">
      <c r="A15" s="94"/>
      <c r="B15" s="37" t="s">
        <v>172</v>
      </c>
      <c r="C15" s="40">
        <v>464000000</v>
      </c>
      <c r="E15" t="s">
        <v>75</v>
      </c>
      <c r="F15" s="22">
        <v>0.7</v>
      </c>
    </row>
    <row r="16" spans="1:9" x14ac:dyDescent="0.25">
      <c r="A16" s="94"/>
      <c r="B16" s="91" t="s">
        <v>76</v>
      </c>
      <c r="C16" s="92"/>
      <c r="E16" t="s">
        <v>77</v>
      </c>
      <c r="F16" s="23">
        <v>0.3</v>
      </c>
      <c r="I16" s="25"/>
    </row>
    <row r="17" spans="1:9" x14ac:dyDescent="0.25">
      <c r="A17" s="94"/>
      <c r="B17" s="37"/>
      <c r="C17" s="41"/>
      <c r="F17" s="26"/>
      <c r="I17" s="25"/>
    </row>
    <row r="18" spans="1:9" ht="23.25" customHeight="1" x14ac:dyDescent="0.25">
      <c r="A18" s="39" t="s">
        <v>78</v>
      </c>
      <c r="B18" s="89" t="s">
        <v>77</v>
      </c>
      <c r="C18" s="90"/>
    </row>
    <row r="19" spans="1:9" ht="60" x14ac:dyDescent="0.25">
      <c r="A19" s="36" t="s">
        <v>80</v>
      </c>
      <c r="B19" s="101" t="s">
        <v>176</v>
      </c>
      <c r="C19" s="102"/>
    </row>
    <row r="20" spans="1:9" ht="15" customHeight="1" x14ac:dyDescent="0.25">
      <c r="A20" s="21" t="s">
        <v>81</v>
      </c>
      <c r="B20" s="98">
        <f>((C22+C23+C25+C26+C30+C28+C32+C34+C29+C33)-C37)*C36*C38</f>
        <v>480857327</v>
      </c>
      <c r="C20" s="98"/>
    </row>
    <row r="21" spans="1:9" x14ac:dyDescent="0.25">
      <c r="A21" s="7" t="s">
        <v>82</v>
      </c>
      <c r="B21" s="103" t="s">
        <v>71</v>
      </c>
      <c r="C21" s="104"/>
    </row>
    <row r="22" spans="1:9" x14ac:dyDescent="0.25">
      <c r="A22" s="85"/>
      <c r="B22" s="37" t="s">
        <v>72</v>
      </c>
      <c r="C22" s="32">
        <v>0</v>
      </c>
    </row>
    <row r="23" spans="1:9" x14ac:dyDescent="0.25">
      <c r="A23" s="86"/>
      <c r="B23" s="37" t="s">
        <v>73</v>
      </c>
      <c r="C23" s="32">
        <v>0</v>
      </c>
    </row>
    <row r="24" spans="1:9" x14ac:dyDescent="0.25">
      <c r="A24" s="86"/>
      <c r="B24" s="91" t="s">
        <v>74</v>
      </c>
      <c r="C24" s="92"/>
    </row>
    <row r="25" spans="1:9" x14ac:dyDescent="0.25">
      <c r="A25" s="86"/>
      <c r="B25" s="37" t="s">
        <v>116</v>
      </c>
      <c r="C25" s="32">
        <v>240000000</v>
      </c>
    </row>
    <row r="26" spans="1:9" ht="29.1" customHeight="1" x14ac:dyDescent="0.25">
      <c r="A26" s="86"/>
      <c r="B26" s="37" t="s">
        <v>172</v>
      </c>
      <c r="C26" s="32">
        <v>120000000</v>
      </c>
    </row>
    <row r="27" spans="1:9" x14ac:dyDescent="0.25">
      <c r="A27" s="86"/>
      <c r="B27" s="91" t="s">
        <v>145</v>
      </c>
      <c r="C27" s="92"/>
    </row>
    <row r="28" spans="1:9" x14ac:dyDescent="0.25">
      <c r="A28" s="86"/>
      <c r="B28" s="37" t="s">
        <v>153</v>
      </c>
      <c r="C28" s="32">
        <v>0</v>
      </c>
    </row>
    <row r="29" spans="1:9" x14ac:dyDescent="0.25">
      <c r="A29" s="86"/>
      <c r="B29" s="37" t="s">
        <v>72</v>
      </c>
      <c r="C29" s="32">
        <v>122557327</v>
      </c>
    </row>
    <row r="30" spans="1:9" x14ac:dyDescent="0.25">
      <c r="A30" s="86"/>
      <c r="B30" s="37" t="s">
        <v>73</v>
      </c>
      <c r="C30" s="32">
        <v>0</v>
      </c>
    </row>
    <row r="31" spans="1:9" x14ac:dyDescent="0.25">
      <c r="A31" s="86"/>
      <c r="B31" s="91" t="s">
        <v>146</v>
      </c>
      <c r="C31" s="92"/>
    </row>
    <row r="32" spans="1:9" x14ac:dyDescent="0.25">
      <c r="A32" s="86"/>
      <c r="B32" s="37"/>
      <c r="C32" s="32"/>
    </row>
    <row r="33" spans="1:3" x14ac:dyDescent="0.25">
      <c r="A33" s="86"/>
      <c r="B33" s="37" t="s">
        <v>72</v>
      </c>
      <c r="C33" s="32">
        <v>0</v>
      </c>
    </row>
    <row r="34" spans="1:3" x14ac:dyDescent="0.25">
      <c r="A34" s="86"/>
      <c r="B34" s="37" t="s">
        <v>73</v>
      </c>
      <c r="C34" s="32">
        <v>0</v>
      </c>
    </row>
    <row r="35" spans="1:3" x14ac:dyDescent="0.25">
      <c r="A35" s="86"/>
      <c r="B35" s="91" t="s">
        <v>133</v>
      </c>
      <c r="C35" s="92"/>
    </row>
    <row r="36" spans="1:3" x14ac:dyDescent="0.25">
      <c r="A36" s="86"/>
      <c r="B36" s="37" t="s">
        <v>149</v>
      </c>
      <c r="C36" s="33">
        <v>1</v>
      </c>
    </row>
    <row r="37" spans="1:3" x14ac:dyDescent="0.25">
      <c r="A37" s="86"/>
      <c r="B37" s="37" t="s">
        <v>134</v>
      </c>
      <c r="C37" s="34">
        <v>1700000</v>
      </c>
    </row>
    <row r="38" spans="1:3" x14ac:dyDescent="0.25">
      <c r="A38" s="86"/>
      <c r="B38" s="37" t="s">
        <v>152</v>
      </c>
      <c r="C38" s="33">
        <v>1</v>
      </c>
    </row>
    <row r="39" spans="1:3" x14ac:dyDescent="0.25">
      <c r="A39" s="24" t="s">
        <v>83</v>
      </c>
      <c r="B39" s="98">
        <f>IFERROR(B20*(VLOOKUP(B18,E15:F17,2,0)),16666)</f>
        <v>144257198.09999999</v>
      </c>
      <c r="C39" s="98"/>
    </row>
    <row r="40" spans="1:3" ht="93" customHeight="1" x14ac:dyDescent="0.25">
      <c r="A40" s="36" t="s">
        <v>147</v>
      </c>
      <c r="B40" s="99" t="s">
        <v>177</v>
      </c>
      <c r="C40" s="100"/>
    </row>
    <row r="41" spans="1:3" ht="211.5" customHeight="1" x14ac:dyDescent="0.25">
      <c r="A41" s="36" t="s">
        <v>84</v>
      </c>
      <c r="B41" s="96" t="s">
        <v>175</v>
      </c>
      <c r="C41" s="97"/>
    </row>
    <row r="42" spans="1:3" ht="26.1" customHeight="1" x14ac:dyDescent="0.25">
      <c r="A42" s="43" t="s">
        <v>138</v>
      </c>
      <c r="B42" s="43"/>
      <c r="C42" s="43"/>
    </row>
    <row r="43" spans="1:3" x14ac:dyDescent="0.25">
      <c r="A43" s="42" t="s">
        <v>139</v>
      </c>
      <c r="B43" s="95" t="s">
        <v>178</v>
      </c>
      <c r="C43" s="95"/>
    </row>
    <row r="44" spans="1:3" ht="41.1" customHeight="1" x14ac:dyDescent="0.25">
      <c r="A44" s="42" t="s">
        <v>137</v>
      </c>
      <c r="B44" s="95" t="s">
        <v>179</v>
      </c>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4" t="s">
        <v>85</v>
      </c>
      <c r="B1" s="64"/>
      <c r="C1" s="64"/>
    </row>
    <row r="2" spans="1:3" x14ac:dyDescent="0.25">
      <c r="A2" s="20" t="s">
        <v>29</v>
      </c>
      <c r="B2" s="65" t="str">
        <f>'AUTOS NOTA 324'!B2:C2</f>
        <v>SINIESTRO  120231991  LEGIS APJ32584</v>
      </c>
      <c r="C2" s="66"/>
    </row>
    <row r="3" spans="1:3" x14ac:dyDescent="0.25">
      <c r="A3" s="5" t="s">
        <v>1</v>
      </c>
      <c r="B3" s="50" t="str">
        <f>'AUTOS  NOTA 322'!B2:C2</f>
        <v>11001-31-03-021-2023-00371-00</v>
      </c>
      <c r="C3" s="50"/>
    </row>
    <row r="4" spans="1:3" x14ac:dyDescent="0.25">
      <c r="A4" s="5" t="s">
        <v>2</v>
      </c>
      <c r="B4" s="50" t="str">
        <f>'AUTOS  NOTA 322'!B3:C3</f>
        <v>JUZGADO CINCUENTA Y OCHO CIVIL DEL CIRCUITO DE BOGOTÁ</v>
      </c>
      <c r="C4" s="50"/>
    </row>
    <row r="5" spans="1:3" x14ac:dyDescent="0.25">
      <c r="A5" s="5" t="s">
        <v>3</v>
      </c>
      <c r="B5" s="50" t="str">
        <f>'AUTOS  NOTA 322'!B4:C4</f>
        <v>PAOLA ANDREA DUQUE CARDONA
RUBEN DARIO BLANDON MONTOYA
ALLIANZ SEGUROS S.A.
H&amp;G GASES DE ANTIOQUIA S.A.S</v>
      </c>
      <c r="C5" s="50"/>
    </row>
    <row r="6" spans="1:3" ht="15" customHeight="1" x14ac:dyDescent="0.25">
      <c r="A6" s="5" t="s">
        <v>4</v>
      </c>
      <c r="B6" s="50" t="str">
        <f>'AUTOS  NOTA 322'!B5:C5</f>
        <v xml:space="preserve">MARGARITA SANTANA HIDALGO (Compañera Permanente) - 14/09/1969
EDWIN ALBERTO PADIERNA HIDALGO (Hijo) - 09/03/1988
LUIS MIGUEL PADIERNA SANTANA (Hijo) - 06/02/2004
NATALIA PADIERNA HIDALGO (Hija) - 26/05/1995
</v>
      </c>
      <c r="C6" s="50"/>
    </row>
    <row r="7" spans="1:3" ht="15" customHeight="1" x14ac:dyDescent="0.25">
      <c r="A7" s="5" t="s">
        <v>5</v>
      </c>
      <c r="B7" s="50" t="str">
        <f>'AUTOS  NOTA 322'!B6:C6</f>
        <v>DEMANDA DIRECTA</v>
      </c>
      <c r="C7" s="50"/>
    </row>
    <row r="8" spans="1:3" ht="15" customHeight="1" x14ac:dyDescent="0.25">
      <c r="A8" s="31" t="s">
        <v>117</v>
      </c>
      <c r="B8" s="50" t="str">
        <f>'AUTOS  NOTA 322'!B7:C8</f>
        <v>José Ferney Padierna (Muerto)</v>
      </c>
      <c r="C8" s="50"/>
    </row>
    <row r="9" spans="1:3" ht="18.95" customHeight="1" x14ac:dyDescent="0.25">
      <c r="A9" s="5" t="s">
        <v>118</v>
      </c>
      <c r="B9" s="50"/>
      <c r="C9" s="50"/>
    </row>
    <row r="10" spans="1:3" x14ac:dyDescent="0.25">
      <c r="A10" s="7" t="s">
        <v>82</v>
      </c>
      <c r="B10" s="107">
        <f>'AUTOS NOTA 324'!B20:C20</f>
        <v>480857327</v>
      </c>
      <c r="C10" s="107"/>
    </row>
    <row r="11" spans="1:3" x14ac:dyDescent="0.25">
      <c r="A11" s="7" t="s">
        <v>136</v>
      </c>
      <c r="B11" s="108">
        <f>'AUTOS NOTA 324'!B39:C39</f>
        <v>144257198.09999999</v>
      </c>
      <c r="C11" s="50"/>
    </row>
    <row r="12" spans="1:3" ht="30" x14ac:dyDescent="0.25">
      <c r="A12" s="7" t="s">
        <v>86</v>
      </c>
      <c r="B12" s="105"/>
      <c r="C12" s="106"/>
    </row>
    <row r="13" spans="1:3" ht="45" x14ac:dyDescent="0.25">
      <c r="A13" s="5" t="s">
        <v>87</v>
      </c>
      <c r="B13" s="50"/>
      <c r="C13" s="50"/>
    </row>
    <row r="14" spans="1:3" ht="45" x14ac:dyDescent="0.25">
      <c r="A14" s="5" t="s">
        <v>88</v>
      </c>
      <c r="B14" s="50"/>
      <c r="C14" s="50"/>
    </row>
    <row r="15" spans="1:3" x14ac:dyDescent="0.25">
      <c r="A15" s="5" t="s">
        <v>89</v>
      </c>
      <c r="B15" s="6"/>
      <c r="C15" s="6"/>
    </row>
    <row r="16" spans="1:3" x14ac:dyDescent="0.25">
      <c r="A16" s="7" t="s">
        <v>90</v>
      </c>
      <c r="B16" s="50"/>
      <c r="C16" s="50"/>
    </row>
    <row r="17" spans="1:3" x14ac:dyDescent="0.25">
      <c r="A17" s="6" t="s">
        <v>91</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119</v>
      </c>
      <c r="L1" s="30" t="s">
        <v>150</v>
      </c>
      <c r="M1" t="s">
        <v>94</v>
      </c>
      <c r="N1" t="s">
        <v>75</v>
      </c>
      <c r="O1" t="s">
        <v>140</v>
      </c>
    </row>
    <row r="2" spans="1:15" x14ac:dyDescent="0.25">
      <c r="A2" t="s">
        <v>94</v>
      </c>
      <c r="B2" t="s">
        <v>45</v>
      </c>
      <c r="C2" t="s">
        <v>95</v>
      </c>
      <c r="D2" s="2" t="s">
        <v>96</v>
      </c>
      <c r="E2" s="1" t="s">
        <v>97</v>
      </c>
      <c r="F2" s="2" t="s">
        <v>79</v>
      </c>
      <c r="G2" s="4">
        <v>0.7</v>
      </c>
      <c r="H2" t="s">
        <v>14</v>
      </c>
      <c r="I2" t="s">
        <v>98</v>
      </c>
      <c r="K2" t="s">
        <v>120</v>
      </c>
      <c r="L2" s="30" t="s">
        <v>121</v>
      </c>
      <c r="M2" t="s">
        <v>99</v>
      </c>
      <c r="N2" t="s">
        <v>77</v>
      </c>
      <c r="O2" t="s">
        <v>45</v>
      </c>
    </row>
    <row r="3" spans="1:15" x14ac:dyDescent="0.25">
      <c r="A3" t="s">
        <v>99</v>
      </c>
      <c r="C3" t="s">
        <v>100</v>
      </c>
      <c r="D3" s="2" t="s">
        <v>101</v>
      </c>
      <c r="E3" s="1" t="s">
        <v>102</v>
      </c>
      <c r="F3" s="2" t="s">
        <v>77</v>
      </c>
      <c r="G3" s="4">
        <v>0.3</v>
      </c>
      <c r="H3" t="s">
        <v>103</v>
      </c>
      <c r="I3" t="s">
        <v>104</v>
      </c>
      <c r="L3" s="30" t="s">
        <v>122</v>
      </c>
      <c r="M3" t="s">
        <v>105</v>
      </c>
      <c r="N3" t="s">
        <v>79</v>
      </c>
    </row>
    <row r="4" spans="1:15" x14ac:dyDescent="0.25">
      <c r="A4" t="s">
        <v>105</v>
      </c>
      <c r="C4" t="s">
        <v>38</v>
      </c>
      <c r="E4" s="1" t="s">
        <v>106</v>
      </c>
      <c r="H4" t="s">
        <v>107</v>
      </c>
      <c r="I4" t="s">
        <v>18</v>
      </c>
      <c r="L4" t="s">
        <v>123</v>
      </c>
    </row>
    <row r="5" spans="1:15" x14ac:dyDescent="0.25">
      <c r="A5" t="s">
        <v>108</v>
      </c>
      <c r="E5" s="1" t="s">
        <v>109</v>
      </c>
      <c r="H5" t="s">
        <v>110</v>
      </c>
      <c r="I5" t="s">
        <v>111</v>
      </c>
      <c r="L5" s="30" t="s">
        <v>124</v>
      </c>
    </row>
    <row r="6" spans="1:15" x14ac:dyDescent="0.25">
      <c r="E6" s="1" t="s">
        <v>112</v>
      </c>
      <c r="I6" t="s">
        <v>113</v>
      </c>
      <c r="L6" s="30" t="s">
        <v>151</v>
      </c>
    </row>
    <row r="7" spans="1:15" x14ac:dyDescent="0.25">
      <c r="E7" s="1" t="s">
        <v>114</v>
      </c>
      <c r="I7" t="s">
        <v>143</v>
      </c>
      <c r="L7" s="30" t="s">
        <v>125</v>
      </c>
    </row>
    <row r="8" spans="1:15" x14ac:dyDescent="0.25">
      <c r="E8" s="1" t="s">
        <v>115</v>
      </c>
      <c r="L8" s="30" t="s">
        <v>145</v>
      </c>
    </row>
    <row r="9" spans="1:15" x14ac:dyDescent="0.25">
      <c r="L9" s="30" t="s">
        <v>126</v>
      </c>
    </row>
    <row r="10" spans="1:15" x14ac:dyDescent="0.25">
      <c r="L10" s="30" t="s">
        <v>127</v>
      </c>
    </row>
    <row r="11" spans="1:15" x14ac:dyDescent="0.25">
      <c r="L11" s="30" t="s">
        <v>128</v>
      </c>
    </row>
    <row r="12" spans="1:15" x14ac:dyDescent="0.25">
      <c r="L12" s="30" t="s">
        <v>129</v>
      </c>
    </row>
    <row r="13" spans="1:15" x14ac:dyDescent="0.25">
      <c r="L13" s="30" t="s">
        <v>148</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2024-10-03T13:48:26Z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