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5976801D-39F7-46E8-A858-A11E9A699C13}" xr6:coauthVersionLast="47" xr6:coauthVersionMax="47" xr10:uidLastSave="{00000000-0000-0000-0000-000000000000}"/>
  <bookViews>
    <workbookView xWindow="-120" yWindow="-12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<sst xmlns="http://schemas.openxmlformats.org/spreadsheetml/2006/main" count="235" uniqueCount="178">
  <si>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</si>
  <si>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</si>
  <si>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</si>
  <si>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</si>
  <si>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</si>
  <si>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</si>
  <si>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</si>
  <si>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</si>
  <si>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</si>
  <si>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</si>
  <si>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</si>
  <si>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</si>
  <si>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</si>
  <si>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</si>
  <si>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</si>
  <si>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</si>
  <si>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</si>
  <si>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</si>
  <si>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</si>
  <si>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</si>
  <si>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</si>
  <si>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</si>
  <si>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</si>
  <si>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</si>
  <si>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</si>
  <si>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</si>
  <si>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</si>
  <si>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</si>
  <si>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</si>
  <si>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</si>
  <si>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</si>
  <si>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</si>
  <si>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</si>
  <si>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</si>
  <si>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</si>
  <si>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</si>
  <si>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</si>
  <si>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</si>
  <si>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</si>
  <si>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</si>
  <si>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</si>
  <si>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</si>
  <si>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</si>
  <si>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</si>
  <si>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</si>
  <si>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</si>
  <si>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</si>
  <si>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</si>
  <si>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</si>
  <si>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</si>
  <si>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</si>
  <si>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</si>
  <si>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</si>
  <si>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</si>
  <si>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</si>
  <si>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</si>
  <si>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</si>
  <si>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</si>
  <si>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</si>
  <si>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</si>
  <si>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</si>
  <si>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</si>
  <si>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</si>
  <si>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</si>
  <si>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</si>
  <si>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</si>
  <si>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</si>
  <si>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</si>
  <si>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</si>
  <si>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</si>
  <si>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</si>
  <si>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</si>
  <si>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</si>
  <si>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</si>
  <si>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</si>
  <si>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</si>
  <si>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</si>
  <si>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</si>
  <si>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</si>
  <si>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</si>
  <si>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</si>
  <si>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</si>
  <si>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</si>
  <si>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</si>
  <si>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</si>
  <si>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</si>
  <si>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</si>
  <si>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</si>
  <si>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</si>
  <si>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</si>
  <si>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</si>
  <si>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</si>
  <si>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</si>
  <si>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</si>
  <si>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</si>
  <si>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</si>
  <si>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</si>
  <si>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</si>
  <si>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</si>
  <si>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</si>
  <si>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</si>
  <si>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</si>
  <si>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</si>
  <si>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</si>
  <si>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</si>
  <si>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</si>
  <si>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</si>
  <si>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</si>
  <si>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</si>
  <si>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</si>
  <si>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</si>
  <si>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</si>
  <si>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</si>
  <si>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</si>
  <si>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</si>
  <si>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</si>
  <si>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</si>
  <si>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</si>
  <si>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</si>
  <si>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</si>
  <si>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</si>
  <si>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</si>
  <si>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</si>
  <si>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</si>
  <si>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</si>
  <si>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</si>
  <si>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</si>
  <si>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</si>
  <si>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</si>
  <si>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</si>
  <si>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</si>
  <si>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</si>
  <si>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</si>
  <si>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</si>
  <si>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</si>
  <si>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</si>
  <si>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</si>
  <si>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</si>
  <si>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</si>
  <si>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</si>
  <si>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</si>
  <si>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</si>
  <si>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</si>
  <si>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</si>
  <si>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</si>
  <si>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</si>
  <si>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</si>
  <si>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</si>
  <si>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</si>
  <si>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</si>
  <si>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</si>
  <si>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</si>
  <si>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</si>
  <si>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</si>
  <si>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11001-31-03-021-2023-00371-00</t>
  </si>
  <si>
    <t>JUZGADO CINCUENTA Y OCHO CIVIL DEL CIRCUITO DE BOGOTÁ</t>
  </si>
  <si>
    <t>PAOLA ANDREA DUQUE CARDONA
RUBEN DARIO BLANDON MONTOYA
ALLIANZ SEGUROS S.A.
H&amp;G GASES DE ANTIOQUIA S.A.S</t>
  </si>
  <si>
    <t>José Ferney Padierna (Muerto)</t>
  </si>
  <si>
    <t xml:space="preserve">Sin información </t>
  </si>
  <si>
    <t xml:space="preserve">Unión Libre </t>
  </si>
  <si>
    <t>Ninguna</t>
  </si>
  <si>
    <t>No tenía</t>
  </si>
  <si>
    <t>1. El 14 de marzo de 2022, en una vía rural de Altamira, Antioquia, ocurrió un accidente de tránsito en el que José Ferney Padierna, ocupante de una camioneta de placas TRM-423, cayó del vehículo, lo que le causó la muerte. José Ferney Padierna viajaba en la parte trasera del vehículo, que era conducido por Rubén Darío Blandón Montoya. El vehículo estaba asegurado por Allianz Seguros S.A. y prestaba servicio de transporte de gas para H &amp; G - Gases de Antioquia S.A.S.
2. La causa principal del accidente fue la imprudencia del conductor, según el informe de accidente de tránsito (IPAT). El 2 de mayo de 2023, el inspector de tránsito declaró a Rubén Darío Blandón Montoya como responsable único del accidente, quien aceptó su culpabilidad.
3. La familia de José Ferney Padierna, formada por su compañera permanente e hijos, dependía económicamente de él, a pesar de no tener un empleo estable al momento de su muerte. La presunción de productividad establece que sus ingresos se calcularán con base en el salario mínimo legal vigente.</t>
  </si>
  <si>
    <t>No se realizó</t>
  </si>
  <si>
    <t xml:space="preserve">No se realizó </t>
  </si>
  <si>
    <r>
      <t xml:space="preserve">Fecha de contestacion 
*Recomendación: </t>
    </r>
    <r>
      <rPr>
        <sz val="11"/>
        <color theme="1"/>
        <rFont val="Calibri"/>
        <family val="2"/>
        <scheme val="minor"/>
      </rPr>
      <t>Fecha máxima para contestar la demanda acorde a lo estipúlado en la norma.</t>
    </r>
  </si>
  <si>
    <t xml:space="preserve">MARGARITA SANTANA HIDALGO (Compañera Permanente) - 14/09/1969
EDWIN ALBERTO PADIERNA HIDALGO (Hijo) - 09/03/1988
LUIS MIGUEL PADIERNA SANTANA (Hijo) - 06/02/2004
NATALIA PADIERNA HIDALGO (Hija) - 26/05/1995
</t>
  </si>
  <si>
    <t>TRM423</t>
  </si>
  <si>
    <t>22922017-843</t>
  </si>
  <si>
    <t>Desde las 00:00 horas del 15/07/2021 hasta las 24:00 horas del 14/07/2022.</t>
  </si>
  <si>
    <t>JOSE FERNEY PADIERNA (Q.E.P.D.)., se movilizaba en calidad de ocupante del vehículo asegurado de placa TRM423, evento que se encuentra expresamente excluido el amparo de responsabilidad civil extracontractual  están excluidos los perjuicios causados por el vehículo asegurado en el cual exista lesión o muerte a ocupantes del vehículo; aclarando desde ahora que la exclusión también aplica a terceros perjudicados en el siniestro. 
“Exclusiones para el amparo de Responsabilidad Civil Extracontractual 12. Lesiones o muerte a ocupantes del vehículo asegurado”
Teniendo en cuenta que la póliza de la referencia, fue expedida para un vehículo de transporte de carga, (transporte de gas), observamos que el conductor de este vehículo, omitiendo todas las normas de seguridad, y sin previo aviso a la compañía realizo el transporte de personas en la parte trasera del vehículo que está destinado precisamente para la carga y por otra parte encontramos que para Condiciones Generales aplicables al contrato de seguro y que transcribimos a continuación:
II. Exclusiones para Todos los amparos:
No habrá lugar a indemnización por parte de La Compañía para los siguientes casos:
2 … Cuando el vehículo asegurado se emplee para uso distinto al estipulado en esta póliza, 
sin aviso y autorización previa del asegurador…</t>
  </si>
  <si>
    <t>SINIESTRO  120231991  LEGIS APJ32584</t>
  </si>
  <si>
    <t>Daño a la vida de relación</t>
  </si>
  <si>
    <t>Como liquidación objetiva de las pretensiones se estima un monto de $360.857.327, discriminado así:
1. Lucro Cesante: Se reconocerá la suma de $122,557,327 por concepto de lucro cesante, ateniendo al principio de congruencia. Sin embargo el mismo se tasa bajo los lineamientos de la Sentencia SC20950-2017, con ponencia del doctor Ariel Salazar Ramírez (12 de diciembre de 2017). En ausencia de acreditación de los ingresos del fallecido, para la tasación del lucro cesante se utiliza el salario mínimo legal mensual vigente (SMMLV). La renta se calcula presumiendo que el fallecido devengaba un SMMLV actualizado, el cual asciende a $1.218.750, tras incrementarse en un 25% por prestaciones sociales y descontarse un 25% por gastos personales, al tratarse de un caso de muerte. Además, se considera un período indemnizable de 26,4 años, dado que el señor José Ferney Padierna, nacido el 3 de octubre de 1965, tenía 56 años en 2022 al momento de su fallecimiento, lo que se calcula en un valor de $226.663.565 al momento de la presentación del presente informe. Sin embargo, se reconocerá tan y como fue pedido, en tanto resulta ser menor al valor calculado. Ello, conforme a lo solicitado por la parte demandante en su libelo incial, en virtud del principio de congruencia establecido en el Código General del Proceso (CGP).
2. Daño moral: Se tendrá en cuenta como daño moral la suma de $60.000.000 para cada uno de los parientes en primer grado de consanguinidad, es decir, Margarita Santana Hidalgo (Compañera), Edwin Alberto Padierna Hidalgo (Hijo), Luis Miguel Padierna Santana (Hijo) y Natalia Padierna Hidalgo (Hija). Valor que ha sido reconocido por la jurisprudencia de la Corte Suprema de Justicia en sentencia  (SC665-2019, 07/03/2019) en casos análogos al presente, en los que fallece la victima directa. Teniendo en cuenta lo anterior, se reconocerá por este concepto la suma total de: $240.000.000
3. Daño a la vida en relación:  No se reconocerá rubro alguno por daño a la vida en relación. Sobre el particular, la Corte Suprema de Justicia determinó en sentencia del 12 de noviembre de 2019 (M.P. Aroldo Wilson Quiroz) que este rubro sólo se reconoce a la víctima directa. Teniendo en cuenta el criterio jurisprudencial citado, no se reconocerá rubro alguno por daño a la vida en relación.  
4. Deducible: A la suma de $362.557.327 se le resta el valor de $1.700.000 el cual corresponde al deducible pactado para el amparo de RCE. Lo cual da como resultado la suma de $360.857.327</t>
  </si>
  <si>
    <t xml:space="preserve">La contingencia se califica como REMOTA por las siguientes razones: 
La Póliza de Auto Colectivo Pesados No. 022922017 / 843, cuyo asegurado es GASES DE ANTIOQUIA S.A., presta cobertura material y temporal, de conformidad con los hechos y pretensiones expuestas en el líbelo de la demanda. Frente a la cobertura temporal, debe señalarse que la ocurrencia del accidente de tránsito (14 de marzo de 2022) se encuentra dentro de la delimitación temporal de la Póliza en mención comprendida desde el 15 de julio de 2021 hasta el  14 de julio de 2022, bajo la modalidad de ocurrencia. Aunado a ello, presta cobertura material en tanto ampara la responsabilidad civil extracontractual, pretensión que se le endilga al extremo pasivo como consecuencia del accidente de tránsito.
Frente a la responsabilidad del asegurado, debe manifestarse que, si bien es posible encontrarse configurada, toda vez que en el IPAT se estableció como observación que el conductor del vehiculo asegurado autorizó transportar de forma indebida al hoy fallecido José Ferney Padierma y además,  el fallo de Responsabilidad Contravencional expedido por la Inspección Rural de Policia Altamira, se determinó declarar al señor Ruben Dario Blandon Montoya contravencionalmente responsable "al transportar al ciudadano José Ferney Padierma, en plataforma de un vehiculo de carga" y que esta conducta puede ser compartida en concurrencia por el hecho de la víctima, se califica como remota, de cara a las condiciones y exclusiones pactadas en el contracto de seguro y atendiendo a dos circunstancias a saber:  (i) En el caso en que se llegue a demostrar que el coductor del vehiculo asegurado de placas TRM-423 facilitó la conducción de un lugar a otro al señor José Ferney Padierma en la parte de atrás donde solo es posible cargar mercancía y/o lo unicamente destinado del vehiculo,  el hecho estaría inmerso en la exclusión denominada "No habrá lugar a indemnización por parte de La Compañía para los siguientes casos: … Cuando el vehículo asegurado se emplee para uso distinto al estipulado en esta póliza, sin aviso y autorización previa del asegurador…." y (ii) la contingencia tambiés es remota, toda vez que los hechos objetos de debate no hacen parte de los riesgos trasladados a la aseguradora, toda vez que, independientemente de la modalidad de traslado del señor José Ferney Padierma a un lugar a otro, este bajo las definiciones del código de tránsito y transporte tiene la calidad de pasajero u ocupante del vehiculo, luego, al demostrarse que es un ocupante del vehiculo asegurado, debe advertirse que tal hecho se encuentra plenamente excluido, así: "Exclusiones para el amparo de Responsabilidad Civil Extracontractual - … Lesiones o muerte a ocupantes del vehículo asegurado”. Teniendo en cuenta que se encuentra acreditado que los hechos objeto de litigio se enmarcan en dos exclusiones debidamente pactadas en la Póliza de Seguro, se califica la contingencia como remota. 
Todo lo anterior sin perjuicio del carácter contingente del proceso. </t>
  </si>
  <si>
    <t>EXCEPCIONES DE MÉRITO FRENTE A LA DEMANDA:
1. Causal de exoneración denominada "hecho exclusivo de la víctima"
2. Inexistencia de responsabilidad por falta de acreditación del nexo causal. 
3. Improcedencia de reconocimiento y tasación exorbitante del daño moral. 
4. Improcedencia del reconocimiento del lucro cesante
5. Improcedencia del reconocimiento del daño a la vida de relación.
6. Reducción de la eventual indemnización por incidencia de la víctima en la producción del daño. 
7.Genérica o innominada.
EXCEPCIONES FRENTE AL CONTRATO DE SEGURO
1. Inexistencia de obligación de indemnizar a cargo de Allianz por incumplimiento de las cargas del artículo 1077 del C.Co.
2. Riesgos expresamente excluidos en la póliza de seguro.
3. Carácter meramente indemnizatorio que revisten los contratos de seguro.
4. Sujeción a las condiciones particulares y generales del contrato de seguro, en la que se identifica la póliza 022922017 / 843, el clausulado y los amparos
4. En cualquier caso, de ninguna manera se podrá exceder el límite del valor asegurado. 
5. Disponibilidad del valor asegurado. 
6.Genérica o innominada.</t>
  </si>
  <si>
    <t>022922017 / 843</t>
  </si>
  <si>
    <t>GASES DE ANTIOQUIA S.A.E.S.P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</si>
</sst>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2"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8" borderId="1" xfId="0" applyFill="1" applyBorder="1" applyAlignment="1">
      <alignment horizontal="justify"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9" zoomScale="96" zoomScaleNormal="96" workbookViewId="0">
      <selection activeCell="B32" sqref="B32:C3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x14ac:dyDescent="0.25">
      <c r="A2" s="5" t="s">
        <v>1</v>
      </c>
      <c r="B2" s="59" t="s">
        <v>154</v>
      </c>
      <c r="C2" s="60"/>
    </row>
    <row r="3" spans="1:3" x14ac:dyDescent="0.25">
      <c r="A3" s="5" t="s">
        <v>2</v>
      </c>
      <c r="B3" s="55" t="s">
        <v>155</v>
      </c>
      <c r="C3" s="56"/>
    </row>
    <row r="4" spans="1:3" x14ac:dyDescent="0.25">
      <c r="A4" s="5" t="s">
        <v>3</v>
      </c>
      <c r="B4" s="61" t="s">
        <v>156</v>
      </c>
      <c r="C4" s="56"/>
    </row>
    <row r="5" spans="1:3" ht="31.5" customHeight="1" x14ac:dyDescent="0.25">
      <c r="A5" s="5" t="s">
        <v>4</v>
      </c>
      <c r="B5" s="61" t="s">
        <v>166</v>
      </c>
      <c r="C5" s="56"/>
    </row>
    <row r="6" spans="1:3" x14ac:dyDescent="0.25">
      <c r="A6" s="5" t="s">
        <v>5</v>
      </c>
      <c r="B6" s="50" t="s">
        <v>120</v>
      </c>
      <c r="C6" s="50"/>
    </row>
    <row r="7" spans="1:3" x14ac:dyDescent="0.25">
      <c r="A7" s="27" t="s">
        <v>6</v>
      </c>
      <c r="B7" s="55" t="s">
        <v>122</v>
      </c>
      <c r="C7" s="56"/>
    </row>
    <row r="8" spans="1:3" ht="42.75" customHeight="1" x14ac:dyDescent="0.25">
      <c r="A8" s="28" t="s">
        <v>135</v>
      </c>
      <c r="B8" s="50" t="s">
        <v>157</v>
      </c>
      <c r="C8" s="50"/>
    </row>
    <row r="9" spans="1:3" x14ac:dyDescent="0.25">
      <c r="A9" s="28" t="s">
        <v>130</v>
      </c>
      <c r="B9" s="63">
        <v>71670356</v>
      </c>
      <c r="C9" s="50"/>
    </row>
    <row r="10" spans="1:3" x14ac:dyDescent="0.25">
      <c r="A10" s="28" t="s">
        <v>7</v>
      </c>
      <c r="B10" s="49" t="s">
        <v>158</v>
      </c>
      <c r="C10" s="49"/>
    </row>
    <row r="11" spans="1:3" ht="30" customHeight="1" x14ac:dyDescent="0.25">
      <c r="A11" s="29" t="s">
        <v>8</v>
      </c>
      <c r="B11" s="49" t="s">
        <v>158</v>
      </c>
      <c r="C11" s="49"/>
    </row>
    <row r="12" spans="1:3" ht="30" customHeight="1" x14ac:dyDescent="0.25">
      <c r="A12" s="5" t="s">
        <v>9</v>
      </c>
      <c r="B12" s="49" t="s">
        <v>158</v>
      </c>
      <c r="C12" s="49"/>
    </row>
    <row r="13" spans="1:3" x14ac:dyDescent="0.25">
      <c r="A13" s="5" t="s">
        <v>10</v>
      </c>
      <c r="B13" s="50" t="s">
        <v>159</v>
      </c>
      <c r="C13" s="50"/>
    </row>
    <row r="14" spans="1:3" x14ac:dyDescent="0.25">
      <c r="A14" s="5" t="s">
        <v>11</v>
      </c>
      <c r="B14" s="51">
        <v>24018</v>
      </c>
      <c r="C14" s="50"/>
    </row>
    <row r="15" spans="1:3" x14ac:dyDescent="0.25">
      <c r="A15" s="5" t="s">
        <v>142</v>
      </c>
      <c r="B15" s="50">
        <v>56</v>
      </c>
      <c r="C15" s="50"/>
    </row>
    <row r="16" spans="1:3" x14ac:dyDescent="0.25">
      <c r="A16" s="5" t="s">
        <v>12</v>
      </c>
      <c r="B16" s="51">
        <v>44634</v>
      </c>
      <c r="C16" s="50"/>
    </row>
    <row r="17" spans="1:3" ht="15" customHeight="1" x14ac:dyDescent="0.25">
      <c r="A17" s="5" t="s">
        <v>13</v>
      </c>
      <c r="B17" s="49" t="s">
        <v>110</v>
      </c>
      <c r="C17" s="49"/>
    </row>
    <row r="18" spans="1:3" x14ac:dyDescent="0.25">
      <c r="A18" s="5" t="s">
        <v>15</v>
      </c>
      <c r="B18" s="49" t="s">
        <v>160</v>
      </c>
      <c r="C18" s="49"/>
    </row>
    <row r="19" spans="1:3" ht="18.75" customHeight="1" x14ac:dyDescent="0.25">
      <c r="A19" s="5" t="s">
        <v>16</v>
      </c>
      <c r="B19" s="57" t="s">
        <v>161</v>
      </c>
      <c r="C19" s="58"/>
    </row>
    <row r="20" spans="1:3" x14ac:dyDescent="0.25">
      <c r="A20" s="5" t="s">
        <v>131</v>
      </c>
      <c r="B20" s="50">
        <v>1</v>
      </c>
      <c r="C20" s="50"/>
    </row>
    <row r="21" spans="1:3" ht="17.25" customHeight="1" x14ac:dyDescent="0.25">
      <c r="A21" s="5" t="s">
        <v>17</v>
      </c>
      <c r="B21" s="49" t="s">
        <v>111</v>
      </c>
      <c r="C21" s="49"/>
    </row>
    <row r="22" spans="1:3" x14ac:dyDescent="0.25">
      <c r="A22" s="28" t="s">
        <v>19</v>
      </c>
      <c r="B22" s="48">
        <v>44634</v>
      </c>
      <c r="C22" s="45"/>
    </row>
    <row r="23" spans="1:3" x14ac:dyDescent="0.25">
      <c r="A23" s="28" t="s">
        <v>20</v>
      </c>
      <c r="B23" s="47" t="s">
        <v>164</v>
      </c>
      <c r="C23" s="45"/>
    </row>
    <row r="24" spans="1:3" x14ac:dyDescent="0.25">
      <c r="A24" s="28" t="s">
        <v>21</v>
      </c>
      <c r="B24" s="47" t="s">
        <v>163</v>
      </c>
      <c r="C24" s="45"/>
    </row>
    <row r="25" spans="1:3" x14ac:dyDescent="0.25">
      <c r="A25" s="62" t="s">
        <v>144</v>
      </c>
      <c r="B25" s="45" t="s">
        <v>162</v>
      </c>
      <c r="C25" s="46"/>
    </row>
    <row r="26" spans="1:3" x14ac:dyDescent="0.25">
      <c r="A26" s="62"/>
      <c r="B26" s="46"/>
      <c r="C26" s="46"/>
    </row>
    <row r="27" spans="1:3" ht="100.5" customHeight="1" x14ac:dyDescent="0.25">
      <c r="A27" s="62"/>
      <c r="B27" s="46"/>
      <c r="C27" s="46"/>
    </row>
    <row r="28" spans="1:3" x14ac:dyDescent="0.25">
      <c r="A28" s="28" t="s">
        <v>23</v>
      </c>
      <c r="B28" s="46" t="s">
        <v>177</v>
      </c>
      <c r="C28" s="46"/>
    </row>
    <row r="29" spans="1:3" x14ac:dyDescent="0.25">
      <c r="A29" s="28" t="s">
        <v>24</v>
      </c>
      <c r="B29" s="46">
        <v>8909086433</v>
      </c>
      <c r="C29" s="46"/>
    </row>
    <row r="30" spans="1:3" x14ac:dyDescent="0.25">
      <c r="A30" s="28" t="s">
        <v>25</v>
      </c>
      <c r="B30" s="46" t="s">
        <v>167</v>
      </c>
      <c r="C30" s="46"/>
    </row>
    <row r="31" spans="1:3" x14ac:dyDescent="0.25">
      <c r="A31" s="28" t="s">
        <v>132</v>
      </c>
      <c r="B31" s="46" t="s">
        <v>176</v>
      </c>
      <c r="C31" s="46"/>
    </row>
    <row r="32" spans="1:3" x14ac:dyDescent="0.25">
      <c r="A32" s="28" t="s">
        <v>26</v>
      </c>
      <c r="B32" s="52">
        <v>45530</v>
      </c>
      <c r="C32" s="53"/>
    </row>
    <row r="33" spans="1:3" x14ac:dyDescent="0.25">
      <c r="A33" s="5" t="s">
        <v>27</v>
      </c>
      <c r="B33" s="51">
        <v>45532</v>
      </c>
      <c r="C33" s="51"/>
    </row>
    <row r="34" spans="1:3" ht="45" x14ac:dyDescent="0.25">
      <c r="A34" s="5" t="s">
        <v>165</v>
      </c>
      <c r="B34" s="51">
        <v>45560</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48" zoomScale="70" zoomScaleNormal="70" workbookViewId="0">
      <selection activeCell="C46" sqref="C4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4" t="s">
        <v>28</v>
      </c>
      <c r="B1" s="64"/>
      <c r="C1" s="64"/>
    </row>
    <row r="2" spans="1:3" ht="15.75" customHeight="1" x14ac:dyDescent="0.25">
      <c r="A2" s="20" t="s">
        <v>29</v>
      </c>
      <c r="B2" s="65" t="s">
        <v>171</v>
      </c>
      <c r="C2" s="66"/>
    </row>
    <row r="3" spans="1:3" s="2" customFormat="1" x14ac:dyDescent="0.25">
      <c r="A3" s="5" t="s">
        <v>1</v>
      </c>
      <c r="B3" s="50" t="str">
        <f>'AUTOS  NOTA 322'!B2:C2</f>
        <v>11001-31-03-021-2023-00371-00</v>
      </c>
      <c r="C3" s="50"/>
    </row>
    <row r="4" spans="1:3" s="2" customFormat="1" x14ac:dyDescent="0.25">
      <c r="A4" s="5" t="s">
        <v>2</v>
      </c>
      <c r="B4" s="50" t="str">
        <f>'AUTOS  NOTA 322'!B3:C3</f>
        <v>JUZGADO CINCUENTA Y OCHO CIVIL DEL CIRCUITO DE BOGOTÁ</v>
      </c>
      <c r="C4" s="50"/>
    </row>
    <row r="5" spans="1:3" s="2" customFormat="1" x14ac:dyDescent="0.25">
      <c r="A5" s="5" t="s">
        <v>3</v>
      </c>
      <c r="B5" s="50" t="str">
        <f>'AUTOS  NOTA 322'!B4:C4</f>
        <v>PAOLA ANDREA DUQUE CARDONA
RUBEN DARIO BLANDON MONTOYA
ALLIANZ SEGUROS S.A.
H&amp;G GASES DE ANTIOQUIA S.A.S</v>
      </c>
      <c r="C5" s="50"/>
    </row>
    <row r="6" spans="1:3" s="2" customFormat="1" x14ac:dyDescent="0.25">
      <c r="A6" s="5" t="s">
        <v>4</v>
      </c>
      <c r="B6" s="50" t="str">
        <f>'AUTOS  NOTA 322'!B5:C5</f>
        <v xml:space="preserve">MARGARITA SANTANA HIDALGO (Compañera Permanente) - 14/09/1969
EDWIN ALBERTO PADIERNA HIDALGO (Hijo) - 09/03/1988
LUIS MIGUEL PADIERNA SANTANA (Hijo) - 06/02/2004
NATALIA PADIERNA HIDALGO (Hija) - 26/05/1995
</v>
      </c>
      <c r="C6" s="50"/>
    </row>
    <row r="7" spans="1:3" s="2" customFormat="1" x14ac:dyDescent="0.25">
      <c r="A7" s="5" t="s">
        <v>5</v>
      </c>
      <c r="B7" s="50" t="str">
        <f>'AUTOS  NOTA 322'!B6:C6</f>
        <v>DEMANDA DIRECTA</v>
      </c>
      <c r="C7" s="50"/>
    </row>
    <row r="8" spans="1:3" s="2" customFormat="1" x14ac:dyDescent="0.25">
      <c r="A8" s="44" t="s">
        <v>117</v>
      </c>
      <c r="B8" s="67" t="str">
        <f>'AUTOS  NOTA 322'!B7:C8</f>
        <v>José Ferney Padierna (Muerto)</v>
      </c>
      <c r="C8" s="67"/>
    </row>
    <row r="9" spans="1:3" x14ac:dyDescent="0.25">
      <c r="A9" s="20" t="s">
        <v>30</v>
      </c>
      <c r="B9" s="50" t="s">
        <v>168</v>
      </c>
      <c r="C9" s="50"/>
    </row>
    <row r="10" spans="1:3" x14ac:dyDescent="0.25">
      <c r="A10" s="20" t="s">
        <v>22</v>
      </c>
      <c r="B10" s="50" t="s">
        <v>122</v>
      </c>
      <c r="C10" s="50"/>
    </row>
    <row r="11" spans="1:3" x14ac:dyDescent="0.25">
      <c r="A11" s="20" t="s">
        <v>31</v>
      </c>
      <c r="B11" s="80">
        <v>4000000000</v>
      </c>
      <c r="C11" s="81"/>
    </row>
    <row r="12" spans="1:3" x14ac:dyDescent="0.25">
      <c r="A12" s="20" t="s">
        <v>134</v>
      </c>
      <c r="B12" s="80">
        <v>1700000</v>
      </c>
      <c r="C12" s="81"/>
    </row>
    <row r="13" spans="1:3" x14ac:dyDescent="0.25">
      <c r="A13" s="20" t="s">
        <v>32</v>
      </c>
      <c r="B13" s="55" t="s">
        <v>94</v>
      </c>
      <c r="C13" s="56"/>
    </row>
    <row r="14" spans="1:3" x14ac:dyDescent="0.25">
      <c r="A14" s="20" t="s">
        <v>33</v>
      </c>
      <c r="B14" s="49" t="s">
        <v>169</v>
      </c>
      <c r="C14" s="50"/>
    </row>
    <row r="15" spans="1:3" x14ac:dyDescent="0.25">
      <c r="A15" s="20" t="s">
        <v>34</v>
      </c>
      <c r="B15" s="50" t="s">
        <v>35</v>
      </c>
      <c r="C15" s="50"/>
    </row>
    <row r="16" spans="1:3" x14ac:dyDescent="0.25">
      <c r="A16" s="20" t="s">
        <v>36</v>
      </c>
      <c r="B16" s="50" t="s">
        <v>35</v>
      </c>
      <c r="C16" s="50"/>
    </row>
    <row r="17" spans="1:3" x14ac:dyDescent="0.25">
      <c r="A17" s="82" t="s">
        <v>37</v>
      </c>
      <c r="B17" s="50"/>
      <c r="C17" s="50"/>
    </row>
    <row r="18" spans="1:3" x14ac:dyDescent="0.25">
      <c r="A18" s="83"/>
      <c r="B18" s="10" t="s">
        <v>39</v>
      </c>
      <c r="C18" s="10" t="s">
        <v>40</v>
      </c>
    </row>
    <row r="19" spans="1:3" x14ac:dyDescent="0.25">
      <c r="A19" s="83"/>
      <c r="B19" s="6" t="s">
        <v>141</v>
      </c>
      <c r="C19" s="6"/>
    </row>
    <row r="20" spans="1:3" x14ac:dyDescent="0.25">
      <c r="A20" s="83"/>
      <c r="B20" s="6"/>
      <c r="C20" s="6"/>
    </row>
    <row r="21" spans="1:3" x14ac:dyDescent="0.25">
      <c r="A21" s="84"/>
      <c r="B21" s="6"/>
      <c r="C21" s="6"/>
    </row>
    <row r="22" spans="1:3" x14ac:dyDescent="0.25">
      <c r="A22" s="20" t="s">
        <v>41</v>
      </c>
      <c r="B22" s="50"/>
      <c r="C22" s="50"/>
    </row>
    <row r="23" spans="1:3" x14ac:dyDescent="0.25">
      <c r="A23" s="20" t="s">
        <v>42</v>
      </c>
      <c r="B23" s="65"/>
      <c r="C23" s="66"/>
    </row>
    <row r="24" spans="1:3" x14ac:dyDescent="0.25">
      <c r="A24" s="20" t="s">
        <v>43</v>
      </c>
      <c r="B24" s="50" t="s">
        <v>97</v>
      </c>
      <c r="C24" s="50"/>
    </row>
    <row r="25" spans="1:3" x14ac:dyDescent="0.25">
      <c r="A25" s="20" t="s">
        <v>44</v>
      </c>
      <c r="B25" s="50"/>
      <c r="C25" s="50"/>
    </row>
    <row r="26" spans="1:3" x14ac:dyDescent="0.25">
      <c r="A26" s="20" t="s">
        <v>46</v>
      </c>
      <c r="B26" s="50"/>
      <c r="C26" s="50"/>
    </row>
    <row r="27" spans="1:3" x14ac:dyDescent="0.25">
      <c r="A27" s="19" t="s">
        <v>47</v>
      </c>
      <c r="B27" s="50"/>
      <c r="C27" s="50"/>
    </row>
    <row r="28" spans="1:3" x14ac:dyDescent="0.25">
      <c r="A28" s="68" t="s">
        <v>48</v>
      </c>
      <c r="B28" s="68"/>
      <c r="C28" s="68"/>
    </row>
    <row r="29" spans="1:3" x14ac:dyDescent="0.25">
      <c r="A29" s="78" t="s">
        <v>49</v>
      </c>
      <c r="B29" s="79"/>
      <c r="C29" s="11"/>
    </row>
    <row r="30" spans="1:3" x14ac:dyDescent="0.25">
      <c r="A30" s="78" t="s">
        <v>50</v>
      </c>
      <c r="B30" s="79"/>
      <c r="C30" s="11"/>
    </row>
    <row r="31" spans="1:3" x14ac:dyDescent="0.25">
      <c r="A31" s="78" t="s">
        <v>51</v>
      </c>
      <c r="B31" s="79"/>
      <c r="C31" s="12"/>
    </row>
    <row r="32" spans="1:3" x14ac:dyDescent="0.25">
      <c r="A32" s="78" t="s">
        <v>52</v>
      </c>
      <c r="B32" s="79"/>
      <c r="C32" s="11"/>
    </row>
    <row r="33" spans="1:3" x14ac:dyDescent="0.25">
      <c r="A33" s="78" t="s">
        <v>53</v>
      </c>
      <c r="B33" s="79"/>
      <c r="C33" s="11"/>
    </row>
    <row r="34" spans="1:3" x14ac:dyDescent="0.25">
      <c r="A34" s="78" t="s">
        <v>54</v>
      </c>
      <c r="B34" s="79"/>
      <c r="C34" s="13"/>
    </row>
    <row r="35" spans="1:3" x14ac:dyDescent="0.25">
      <c r="A35" s="69" t="s">
        <v>55</v>
      </c>
      <c r="B35" s="70"/>
      <c r="C35" s="14"/>
    </row>
    <row r="36" spans="1:3" x14ac:dyDescent="0.25">
      <c r="A36" s="69" t="s">
        <v>56</v>
      </c>
      <c r="B36" s="70"/>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69" t="s">
        <v>60</v>
      </c>
      <c r="B42" s="70"/>
      <c r="C42" s="15"/>
    </row>
    <row r="43" spans="1:3" x14ac:dyDescent="0.25">
      <c r="A43" s="69" t="s">
        <v>61</v>
      </c>
      <c r="B43" s="70"/>
      <c r="C43" s="15"/>
    </row>
    <row r="44" spans="1:3" x14ac:dyDescent="0.25">
      <c r="A44" s="17" t="s">
        <v>62</v>
      </c>
      <c r="B44" s="18"/>
      <c r="C44" s="15"/>
    </row>
    <row r="45" spans="1:3" x14ac:dyDescent="0.25">
      <c r="A45" s="17" t="s">
        <v>63</v>
      </c>
      <c r="B45" s="18"/>
      <c r="C45" s="15"/>
    </row>
    <row r="46" spans="1:3" x14ac:dyDescent="0.25">
      <c r="A46" s="69" t="s">
        <v>64</v>
      </c>
      <c r="B46" s="70"/>
      <c r="C46" s="15"/>
    </row>
    <row r="47" spans="1:3" x14ac:dyDescent="0.25">
      <c r="A47" s="17" t="s">
        <v>65</v>
      </c>
      <c r="B47" s="16"/>
      <c r="C47" s="15"/>
    </row>
    <row r="48" spans="1:3" x14ac:dyDescent="0.25">
      <c r="A48" s="69" t="s">
        <v>66</v>
      </c>
      <c r="B48" s="70"/>
      <c r="C48" s="15"/>
    </row>
    <row r="49" spans="1:3" x14ac:dyDescent="0.25">
      <c r="A49" s="69" t="s">
        <v>67</v>
      </c>
      <c r="B49" s="70"/>
      <c r="C49" s="15"/>
    </row>
    <row r="50" spans="1:3" ht="255" x14ac:dyDescent="0.25">
      <c r="A50" s="69" t="s">
        <v>57</v>
      </c>
      <c r="B50" s="70"/>
      <c r="C50" s="14" t="s">
        <v>170</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Normal="100"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4" t="s">
        <v>68</v>
      </c>
      <c r="B1" s="64"/>
      <c r="C1" s="64"/>
    </row>
    <row r="2" spans="1:9" ht="15" customHeight="1" x14ac:dyDescent="0.25">
      <c r="A2" s="35" t="s">
        <v>29</v>
      </c>
      <c r="B2" s="89" t="str">
        <f>'AUTOS NOTA 321'!B2:C2</f>
        <v>SINIESTRO  120231991  LEGIS APJ32584</v>
      </c>
      <c r="C2" s="90"/>
    </row>
    <row r="3" spans="1:9" x14ac:dyDescent="0.25">
      <c r="A3" s="36" t="s">
        <v>1</v>
      </c>
      <c r="B3" s="93" t="str">
        <f>'AUTOS  NOTA 322'!B2:C2</f>
        <v>11001-31-03-021-2023-00371-00</v>
      </c>
      <c r="C3" s="93"/>
    </row>
    <row r="4" spans="1:9" x14ac:dyDescent="0.25">
      <c r="A4" s="36" t="s">
        <v>2</v>
      </c>
      <c r="B4" s="93" t="str">
        <f>'AUTOS  NOTA 322'!B3:C3</f>
        <v>JUZGADO CINCUENTA Y OCHO CIVIL DEL CIRCUITO DE BOGOTÁ</v>
      </c>
      <c r="C4" s="93"/>
    </row>
    <row r="5" spans="1:9" x14ac:dyDescent="0.25">
      <c r="A5" s="36" t="s">
        <v>3</v>
      </c>
      <c r="B5" s="93" t="str">
        <f>'AUTOS  NOTA 322'!B4:C4</f>
        <v>PAOLA ANDREA DUQUE CARDONA
RUBEN DARIO BLANDON MONTOYA
ALLIANZ SEGUROS S.A.
H&amp;G GASES DE ANTIOQUIA S.A.S</v>
      </c>
      <c r="C5" s="93"/>
    </row>
    <row r="6" spans="1:9" ht="15" customHeight="1" x14ac:dyDescent="0.25">
      <c r="A6" s="36" t="s">
        <v>4</v>
      </c>
      <c r="B6" s="93" t="str">
        <f>'AUTOS  NOTA 322'!B5:C5</f>
        <v xml:space="preserve">MARGARITA SANTANA HIDALGO (Compañera Permanente) - 14/09/1969
EDWIN ALBERTO PADIERNA HIDALGO (Hijo) - 09/03/1988
LUIS MIGUEL PADIERNA SANTANA (Hijo) - 06/02/2004
NATALIA PADIERNA HIDALGO (Hija) - 26/05/1995
</v>
      </c>
      <c r="C6" s="93"/>
    </row>
    <row r="7" spans="1:9" x14ac:dyDescent="0.25">
      <c r="A7" s="36" t="s">
        <v>5</v>
      </c>
      <c r="B7" s="93" t="str">
        <f>'AUTOS  NOTA 322'!B6:C6</f>
        <v>DEMANDA DIRECTA</v>
      </c>
      <c r="C7" s="93"/>
    </row>
    <row r="8" spans="1:9" x14ac:dyDescent="0.25">
      <c r="A8" s="38" t="s">
        <v>117</v>
      </c>
      <c r="B8" s="93" t="str">
        <f>'AUTOS  NOTA 322'!B7:C8</f>
        <v>José Ferney Padierna (Muerto)</v>
      </c>
      <c r="C8" s="93"/>
    </row>
    <row r="9" spans="1:9" ht="30" x14ac:dyDescent="0.25">
      <c r="A9" s="36" t="s">
        <v>69</v>
      </c>
      <c r="B9" s="87">
        <f>SUM(C11,C12,C14,C15,C17)</f>
        <v>1050557327</v>
      </c>
      <c r="C9" s="88"/>
    </row>
    <row r="10" spans="1:9" x14ac:dyDescent="0.25">
      <c r="A10" s="94" t="s">
        <v>70</v>
      </c>
      <c r="B10" s="91" t="s">
        <v>71</v>
      </c>
      <c r="C10" s="92"/>
    </row>
    <row r="11" spans="1:9" x14ac:dyDescent="0.25">
      <c r="A11" s="94"/>
      <c r="B11" s="37" t="s">
        <v>72</v>
      </c>
      <c r="C11" s="32">
        <v>122557327</v>
      </c>
    </row>
    <row r="12" spans="1:9" x14ac:dyDescent="0.25">
      <c r="A12" s="94"/>
      <c r="B12" s="37" t="s">
        <v>73</v>
      </c>
      <c r="C12" s="32"/>
    </row>
    <row r="13" spans="1:9" x14ac:dyDescent="0.25">
      <c r="A13" s="94"/>
      <c r="B13" s="91"/>
      <c r="C13" s="92"/>
    </row>
    <row r="14" spans="1:9" x14ac:dyDescent="0.25">
      <c r="A14" s="94"/>
      <c r="B14" s="37" t="s">
        <v>116</v>
      </c>
      <c r="C14" s="40">
        <v>464000000</v>
      </c>
    </row>
    <row r="15" spans="1:9" x14ac:dyDescent="0.25">
      <c r="A15" s="94"/>
      <c r="B15" s="37" t="s">
        <v>172</v>
      </c>
      <c r="C15" s="40">
        <v>464000000</v>
      </c>
      <c r="E15" t="s">
        <v>75</v>
      </c>
      <c r="F15" s="22">
        <v>0.7</v>
      </c>
    </row>
    <row r="16" spans="1:9" x14ac:dyDescent="0.25">
      <c r="A16" s="94"/>
      <c r="B16" s="91" t="s">
        <v>76</v>
      </c>
      <c r="C16" s="92"/>
      <c r="E16" t="s">
        <v>77</v>
      </c>
      <c r="F16" s="23">
        <v>0.3</v>
      </c>
      <c r="I16" s="25"/>
    </row>
    <row r="17" spans="1:9" x14ac:dyDescent="0.25">
      <c r="A17" s="94"/>
      <c r="B17" s="37"/>
      <c r="C17" s="41"/>
      <c r="F17" s="26"/>
      <c r="I17" s="25"/>
    </row>
    <row r="18" spans="1:9" ht="23.25" customHeight="1" x14ac:dyDescent="0.25">
      <c r="A18" s="39" t="s">
        <v>78</v>
      </c>
      <c r="B18" s="89" t="s">
        <v>79</v>
      </c>
      <c r="C18" s="90"/>
    </row>
    <row r="19" spans="1:9" ht="60" x14ac:dyDescent="0.25">
      <c r="A19" s="36" t="s">
        <v>80</v>
      </c>
      <c r="B19" s="101" t="s">
        <v>174</v>
      </c>
      <c r="C19" s="102"/>
    </row>
    <row r="20" spans="1:9" ht="15" customHeight="1" x14ac:dyDescent="0.25">
      <c r="A20" s="21" t="s">
        <v>81</v>
      </c>
      <c r="B20" s="98">
        <f>((C22+C23+C25+C26+C30+C28+C32+C34+C29+C33)-C37)*C36*C38</f>
        <v>360857327</v>
      </c>
      <c r="C20" s="98"/>
    </row>
    <row r="21" spans="1:9" x14ac:dyDescent="0.25">
      <c r="A21" s="7" t="s">
        <v>82</v>
      </c>
      <c r="B21" s="103" t="s">
        <v>71</v>
      </c>
      <c r="C21" s="104"/>
    </row>
    <row r="22" spans="1:9" x14ac:dyDescent="0.25">
      <c r="A22" s="85"/>
      <c r="B22" s="37" t="s">
        <v>72</v>
      </c>
      <c r="C22" s="32">
        <v>0</v>
      </c>
    </row>
    <row r="23" spans="1:9" x14ac:dyDescent="0.25">
      <c r="A23" s="86"/>
      <c r="B23" s="37" t="s">
        <v>73</v>
      </c>
      <c r="C23" s="32">
        <v>0</v>
      </c>
    </row>
    <row r="24" spans="1:9" x14ac:dyDescent="0.25">
      <c r="A24" s="86"/>
      <c r="B24" s="91" t="s">
        <v>74</v>
      </c>
      <c r="C24" s="92"/>
    </row>
    <row r="25" spans="1:9" x14ac:dyDescent="0.25">
      <c r="A25" s="86"/>
      <c r="B25" s="37" t="s">
        <v>116</v>
      </c>
      <c r="C25" s="32">
        <v>240000000</v>
      </c>
    </row>
    <row r="26" spans="1:9" ht="29.1" customHeight="1" x14ac:dyDescent="0.25">
      <c r="A26" s="86"/>
      <c r="B26" s="37" t="s">
        <v>172</v>
      </c>
      <c r="C26" s="32">
        <v>0</v>
      </c>
    </row>
    <row r="27" spans="1:9" x14ac:dyDescent="0.25">
      <c r="A27" s="86"/>
      <c r="B27" s="91" t="s">
        <v>145</v>
      </c>
      <c r="C27" s="92"/>
    </row>
    <row r="28" spans="1:9" x14ac:dyDescent="0.25">
      <c r="A28" s="86"/>
      <c r="B28" s="37" t="s">
        <v>153</v>
      </c>
      <c r="C28" s="32">
        <v>0</v>
      </c>
    </row>
    <row r="29" spans="1:9" x14ac:dyDescent="0.25">
      <c r="A29" s="86"/>
      <c r="B29" s="37" t="s">
        <v>72</v>
      </c>
      <c r="C29" s="32">
        <v>122557327</v>
      </c>
    </row>
    <row r="30" spans="1:9" x14ac:dyDescent="0.25">
      <c r="A30" s="86"/>
      <c r="B30" s="37" t="s">
        <v>73</v>
      </c>
      <c r="C30" s="32">
        <v>0</v>
      </c>
    </row>
    <row r="31" spans="1:9" x14ac:dyDescent="0.25">
      <c r="A31" s="86"/>
      <c r="B31" s="91" t="s">
        <v>146</v>
      </c>
      <c r="C31" s="92"/>
    </row>
    <row r="32" spans="1:9" x14ac:dyDescent="0.25">
      <c r="A32" s="86"/>
      <c r="B32" s="37"/>
      <c r="C32" s="32"/>
    </row>
    <row r="33" spans="1:3" x14ac:dyDescent="0.25">
      <c r="A33" s="86"/>
      <c r="B33" s="37" t="s">
        <v>72</v>
      </c>
      <c r="C33" s="32">
        <v>0</v>
      </c>
    </row>
    <row r="34" spans="1:3" x14ac:dyDescent="0.25">
      <c r="A34" s="86"/>
      <c r="B34" s="37" t="s">
        <v>73</v>
      </c>
      <c r="C34" s="32">
        <v>0</v>
      </c>
    </row>
    <row r="35" spans="1:3" x14ac:dyDescent="0.25">
      <c r="A35" s="86"/>
      <c r="B35" s="91" t="s">
        <v>133</v>
      </c>
      <c r="C35" s="92"/>
    </row>
    <row r="36" spans="1:3" x14ac:dyDescent="0.25">
      <c r="A36" s="86"/>
      <c r="B36" s="37" t="s">
        <v>149</v>
      </c>
      <c r="C36" s="33">
        <v>1</v>
      </c>
    </row>
    <row r="37" spans="1:3" x14ac:dyDescent="0.25">
      <c r="A37" s="86"/>
      <c r="B37" s="37" t="s">
        <v>134</v>
      </c>
      <c r="C37" s="34">
        <v>1700000</v>
      </c>
    </row>
    <row r="38" spans="1:3" x14ac:dyDescent="0.25">
      <c r="A38" s="86"/>
      <c r="B38" s="37" t="s">
        <v>152</v>
      </c>
      <c r="C38" s="33">
        <v>1</v>
      </c>
    </row>
    <row r="39" spans="1:3" x14ac:dyDescent="0.25">
      <c r="A39" s="24" t="s">
        <v>83</v>
      </c>
      <c r="B39" s="98">
        <f>IFERROR(B20*(VLOOKUP(B18,E15:F17,2,0)),16666)</f>
        <v>16666</v>
      </c>
      <c r="C39" s="98"/>
    </row>
    <row r="40" spans="1:3" ht="93" customHeight="1" x14ac:dyDescent="0.25">
      <c r="A40" s="36" t="s">
        <v>147</v>
      </c>
      <c r="B40" s="99" t="s">
        <v>173</v>
      </c>
      <c r="C40" s="100"/>
    </row>
    <row r="41" spans="1:3" ht="211.5" customHeight="1" x14ac:dyDescent="0.25">
      <c r="A41" s="36" t="s">
        <v>84</v>
      </c>
      <c r="B41" s="96" t="s">
        <v>175</v>
      </c>
      <c r="C41" s="97"/>
    </row>
    <row r="42" spans="1:3" ht="26.1" customHeight="1" x14ac:dyDescent="0.25">
      <c r="A42" s="43" t="s">
        <v>138</v>
      </c>
      <c r="B42" s="43"/>
      <c r="C42" s="43"/>
    </row>
    <row r="43" spans="1:3" x14ac:dyDescent="0.25">
      <c r="A43" s="42" t="s">
        <v>139</v>
      </c>
      <c r="B43" s="95"/>
      <c r="C43" s="95"/>
    </row>
    <row r="44" spans="1:3" ht="41.1" customHeight="1" x14ac:dyDescent="0.25">
      <c r="A44" s="42" t="s">
        <v>137</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4" t="s">
        <v>85</v>
      </c>
      <c r="B1" s="64"/>
      <c r="C1" s="64"/>
    </row>
    <row r="2" spans="1:3" x14ac:dyDescent="0.25">
      <c r="A2" s="20" t="s">
        <v>29</v>
      </c>
      <c r="B2" s="65" t="str">
        <f>'AUTOS NOTA 324'!B2:C2</f>
        <v>SINIESTRO  120231991  LEGIS APJ32584</v>
      </c>
      <c r="C2" s="66"/>
    </row>
    <row r="3" spans="1:3" x14ac:dyDescent="0.25">
      <c r="A3" s="5" t="s">
        <v>1</v>
      </c>
      <c r="B3" s="50" t="str">
        <f>'AUTOS  NOTA 322'!B2:C2</f>
        <v>11001-31-03-021-2023-00371-00</v>
      </c>
      <c r="C3" s="50"/>
    </row>
    <row r="4" spans="1:3" x14ac:dyDescent="0.25">
      <c r="A4" s="5" t="s">
        <v>2</v>
      </c>
      <c r="B4" s="50" t="str">
        <f>'AUTOS  NOTA 322'!B3:C3</f>
        <v>JUZGADO CINCUENTA Y OCHO CIVIL DEL CIRCUITO DE BOGOTÁ</v>
      </c>
      <c r="C4" s="50"/>
    </row>
    <row r="5" spans="1:3" x14ac:dyDescent="0.25">
      <c r="A5" s="5" t="s">
        <v>3</v>
      </c>
      <c r="B5" s="50" t="str">
        <f>'AUTOS  NOTA 322'!B4:C4</f>
        <v>PAOLA ANDREA DUQUE CARDONA
RUBEN DARIO BLANDON MONTOYA
ALLIANZ SEGUROS S.A.
H&amp;G GASES DE ANTIOQUIA S.A.S</v>
      </c>
      <c r="C5" s="50"/>
    </row>
    <row r="6" spans="1:3" ht="15" customHeight="1" x14ac:dyDescent="0.25">
      <c r="A6" s="5" t="s">
        <v>4</v>
      </c>
      <c r="B6" s="50" t="str">
        <f>'AUTOS  NOTA 322'!B5:C5</f>
        <v xml:space="preserve">MARGARITA SANTANA HIDALGO (Compañera Permanente) - 14/09/1969
EDWIN ALBERTO PADIERNA HIDALGO (Hijo) - 09/03/1988
LUIS MIGUEL PADIERNA SANTANA (Hijo) - 06/02/2004
NATALIA PADIERNA HIDALGO (Hija) - 26/05/1995
</v>
      </c>
      <c r="C6" s="50"/>
    </row>
    <row r="7" spans="1:3" ht="15" customHeight="1" x14ac:dyDescent="0.25">
      <c r="A7" s="5" t="s">
        <v>5</v>
      </c>
      <c r="B7" s="50" t="str">
        <f>'AUTOS  NOTA 322'!B6:C6</f>
        <v>DEMANDA DIRECTA</v>
      </c>
      <c r="C7" s="50"/>
    </row>
    <row r="8" spans="1:3" ht="15" customHeight="1" x14ac:dyDescent="0.25">
      <c r="A8" s="31" t="s">
        <v>117</v>
      </c>
      <c r="B8" s="50" t="str">
        <f>'AUTOS  NOTA 322'!B7:C8</f>
        <v>José Ferney Padierna (Muerto)</v>
      </c>
      <c r="C8" s="50"/>
    </row>
    <row r="9" spans="1:3" ht="18.95" customHeight="1" x14ac:dyDescent="0.25">
      <c r="A9" s="5" t="s">
        <v>118</v>
      </c>
      <c r="B9" s="50"/>
      <c r="C9" s="50"/>
    </row>
    <row r="10" spans="1:3" x14ac:dyDescent="0.25">
      <c r="A10" s="7" t="s">
        <v>82</v>
      </c>
      <c r="B10" s="107">
        <f>'AUTOS NOTA 324'!B20:C20</f>
        <v>360857327</v>
      </c>
      <c r="C10" s="107"/>
    </row>
    <row r="11" spans="1:3" x14ac:dyDescent="0.25">
      <c r="A11" s="7" t="s">
        <v>136</v>
      </c>
      <c r="B11" s="108">
        <f>'AUTOS NOTA 324'!B39:C39</f>
        <v>16666</v>
      </c>
      <c r="C11" s="50"/>
    </row>
    <row r="12" spans="1:3" ht="30" x14ac:dyDescent="0.25">
      <c r="A12" s="7" t="s">
        <v>86</v>
      </c>
      <c r="B12" s="105"/>
      <c r="C12" s="106"/>
    </row>
    <row r="13" spans="1:3" ht="45" x14ac:dyDescent="0.25">
      <c r="A13" s="5" t="s">
        <v>87</v>
      </c>
      <c r="B13" s="50"/>
      <c r="C13" s="50"/>
    </row>
    <row r="14" spans="1:3" ht="45" x14ac:dyDescent="0.25">
      <c r="A14" s="5" t="s">
        <v>88</v>
      </c>
      <c r="B14" s="50"/>
      <c r="C14" s="50"/>
    </row>
    <row r="15" spans="1:3" x14ac:dyDescent="0.25">
      <c r="A15" s="5" t="s">
        <v>89</v>
      </c>
      <c r="B15" s="6"/>
      <c r="C15" s="6"/>
    </row>
    <row r="16" spans="1:3" x14ac:dyDescent="0.25">
      <c r="A16" s="7" t="s">
        <v>90</v>
      </c>
      <c r="B16" s="50"/>
      <c r="C16" s="50"/>
    </row>
    <row r="17" spans="1:3" x14ac:dyDescent="0.2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119</v>
      </c>
      <c r="L1" s="30" t="s">
        <v>150</v>
      </c>
      <c r="M1" t="s">
        <v>94</v>
      </c>
      <c r="N1" t="s">
        <v>75</v>
      </c>
      <c r="O1" t="s">
        <v>140</v>
      </c>
    </row>
    <row r="2" spans="1:15" x14ac:dyDescent="0.25">
      <c r="A2" t="s">
        <v>94</v>
      </c>
      <c r="B2" t="s">
        <v>45</v>
      </c>
      <c r="C2" t="s">
        <v>95</v>
      </c>
      <c r="D2" s="2" t="s">
        <v>96</v>
      </c>
      <c r="E2" s="1" t="s">
        <v>97</v>
      </c>
      <c r="F2" s="2" t="s">
        <v>79</v>
      </c>
      <c r="G2" s="4">
        <v>0.7</v>
      </c>
      <c r="H2" t="s">
        <v>14</v>
      </c>
      <c r="I2" t="s">
        <v>98</v>
      </c>
      <c r="K2" t="s">
        <v>120</v>
      </c>
      <c r="L2" s="30" t="s">
        <v>121</v>
      </c>
      <c r="M2" t="s">
        <v>99</v>
      </c>
      <c r="N2" t="s">
        <v>77</v>
      </c>
      <c r="O2" t="s">
        <v>45</v>
      </c>
    </row>
    <row r="3" spans="1:15" x14ac:dyDescent="0.25">
      <c r="A3" t="s">
        <v>99</v>
      </c>
      <c r="C3" t="s">
        <v>100</v>
      </c>
      <c r="D3" s="2" t="s">
        <v>101</v>
      </c>
      <c r="E3" s="1" t="s">
        <v>102</v>
      </c>
      <c r="F3" s="2" t="s">
        <v>77</v>
      </c>
      <c r="G3" s="4">
        <v>0.3</v>
      </c>
      <c r="H3" t="s">
        <v>103</v>
      </c>
      <c r="I3" t="s">
        <v>104</v>
      </c>
      <c r="L3" s="30" t="s">
        <v>122</v>
      </c>
      <c r="M3" t="s">
        <v>105</v>
      </c>
      <c r="N3" t="s">
        <v>79</v>
      </c>
    </row>
    <row r="4" spans="1:15" x14ac:dyDescent="0.25">
      <c r="A4" t="s">
        <v>105</v>
      </c>
      <c r="C4" t="s">
        <v>38</v>
      </c>
      <c r="E4" s="1" t="s">
        <v>106</v>
      </c>
      <c r="H4" t="s">
        <v>107</v>
      </c>
      <c r="I4" t="s">
        <v>18</v>
      </c>
      <c r="L4" t="s">
        <v>123</v>
      </c>
    </row>
    <row r="5" spans="1:15" x14ac:dyDescent="0.25">
      <c r="A5" t="s">
        <v>108</v>
      </c>
      <c r="E5" s="1" t="s">
        <v>109</v>
      </c>
      <c r="H5" t="s">
        <v>110</v>
      </c>
      <c r="I5" t="s">
        <v>111</v>
      </c>
      <c r="L5" s="30" t="s">
        <v>124</v>
      </c>
    </row>
    <row r="6" spans="1:15" x14ac:dyDescent="0.25">
      <c r="E6" s="1" t="s">
        <v>112</v>
      </c>
      <c r="I6" t="s">
        <v>113</v>
      </c>
      <c r="L6" s="30" t="s">
        <v>151</v>
      </c>
    </row>
    <row r="7" spans="1:15" x14ac:dyDescent="0.25">
      <c r="E7" s="1" t="s">
        <v>114</v>
      </c>
      <c r="I7" t="s">
        <v>143</v>
      </c>
      <c r="L7" s="30" t="s">
        <v>125</v>
      </c>
    </row>
    <row r="8" spans="1:15" x14ac:dyDescent="0.25">
      <c r="E8" s="1" t="s">
        <v>115</v>
      </c>
      <c r="L8" s="30" t="s">
        <v>145</v>
      </c>
    </row>
    <row r="9" spans="1:15" x14ac:dyDescent="0.25">
      <c r="L9" s="30" t="s">
        <v>126</v>
      </c>
    </row>
    <row r="10" spans="1:15" x14ac:dyDescent="0.25">
      <c r="L10" s="30" t="s">
        <v>127</v>
      </c>
    </row>
    <row r="11" spans="1:15" x14ac:dyDescent="0.25">
      <c r="L11" s="30" t="s">
        <v>128</v>
      </c>
    </row>
    <row r="12" spans="1:15" x14ac:dyDescent="0.25">
      <c r="L12" s="30" t="s">
        <v>129</v>
      </c>
    </row>
    <row r="13" spans="1:15" x14ac:dyDescent="0.25">
      <c r="L13" s="30" t="s">
        <v>148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Ángela María Valencia Arango</cp:lastModifiedBy>
  <cp:revision/>
  <dcterms:created xsi:type="dcterms:W3CDTF">2020-12-07T14:41:17Z</dcterms:created>
  <dcterms:modified xsi:type="dcterms:W3CDTF">2024-09-12T22:33:20Z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