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6CCC365B-667F-4FE2-9A94-FE5338692770}" xr6:coauthVersionLast="47" xr6:coauthVersionMax="47" xr10:uidLastSave="{00000000-0000-0000-0000-000000000000}"/>
  <bookViews>
    <workbookView xWindow="-120" yWindow="-120" windowWidth="24240" windowHeight="13020" activeTab="2" xr2:uid="{00000000-000D-0000-FFFF-FFFF00000000}"/>
  </bookViews>
  <sheets>
    <sheet name="AUTOS  NOTA 322" sheetId="1" r:id="rId1"/>
    <sheet name="AUTOS NOTA 321" sheetId="7" r:id="rId2"/>
    <sheet name="AUTOS NOTA 324" sheetId="8" r:id="rId3"/>
    <sheet name="TASACION " sheetId="10" state="hidden" r:id="rId4"/>
    <sheet name="AUTOS NOTA 325" sheetId="9" r:id="rId5"/>
    <sheet name="Hoja2" sheetId="6" state="hidden" r:id="rId6"/>
  </sheets>
  <externalReferences>
    <externalReference r:id="rId7"/>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8" l="1"/>
  <c r="B39" i="8" s="1"/>
  <c r="B10" i="9" l="1"/>
  <c r="B2" i="8" l="1"/>
  <c r="B2" i="9" s="1"/>
  <c r="B8" i="9" l="1"/>
  <c r="B7" i="9"/>
  <c r="B6" i="9"/>
  <c r="B5" i="9"/>
  <c r="B4" i="9"/>
  <c r="B3" i="9"/>
  <c r="B8" i="8"/>
  <c r="B7" i="8"/>
  <c r="B6" i="8"/>
  <c r="B5" i="8"/>
  <c r="B4" i="8"/>
  <c r="B3" i="8"/>
  <c r="B8" i="7"/>
  <c r="B4" i="7" l="1"/>
  <c r="B5" i="7"/>
  <c r="B6" i="7"/>
  <c r="B7" i="7"/>
  <c r="B3" i="7"/>
  <c r="B9" i="8"/>
  <c r="B11" i="9" l="1"/>
</calcChain>
</file>

<file path=xl/sharedStrings.xml><?xml version="1.0" encoding="utf-8"?>
<sst xmlns="http://schemas.openxmlformats.org/spreadsheetml/2006/main" count="241" uniqueCount="178">
  <si>
    <t>SOLICITUD DE ANTECEDENTES -ABOGADO EXTERNO-</t>
  </si>
  <si>
    <t>Radicado(23 digitos)</t>
  </si>
  <si>
    <t>Juzgado</t>
  </si>
  <si>
    <t>Demandado</t>
  </si>
  <si>
    <t xml:space="preserve">Demandante </t>
  </si>
  <si>
    <t>Tipo de vinculacion compañía</t>
  </si>
  <si>
    <t xml:space="preserve">Tipo de perjucio </t>
  </si>
  <si>
    <t xml:space="preserve">Domicilio </t>
  </si>
  <si>
    <t xml:space="preserve">Telefono </t>
  </si>
  <si>
    <t>Correo electronico</t>
  </si>
  <si>
    <t xml:space="preserve">Estado Civil </t>
  </si>
  <si>
    <t xml:space="preserve">Fecha de nacimiento </t>
  </si>
  <si>
    <t xml:space="preserve">Fecha de defuncion </t>
  </si>
  <si>
    <t xml:space="preserve">Situcion Laboral </t>
  </si>
  <si>
    <t xml:space="preserve">Ocupado-trabajador cuenta ajena </t>
  </si>
  <si>
    <t xml:space="preserve">Profesion </t>
  </si>
  <si>
    <t xml:space="preserve">Ingresos Netos </t>
  </si>
  <si>
    <t xml:space="preserve">Condicion </t>
  </si>
  <si>
    <t xml:space="preserve">Motociclista </t>
  </si>
  <si>
    <t>Fecha de los hechos</t>
  </si>
  <si>
    <t>Fecha de solicitud audiencia prejudicial</t>
  </si>
  <si>
    <t>Fecha de audiencia prejudicial</t>
  </si>
  <si>
    <t>AMPARO A AFECTAR</t>
  </si>
  <si>
    <t>Asegurado</t>
  </si>
  <si>
    <t>Nit Asegurado</t>
  </si>
  <si>
    <t>Placa vehículo asegurado (si aplica)</t>
  </si>
  <si>
    <t>Fecha de asignación</t>
  </si>
  <si>
    <t>Fecha de notificación</t>
  </si>
  <si>
    <t>REMISION DE ANTECEDENTES - ABOGADO INTERNO-</t>
  </si>
  <si>
    <t>SINIESTRO - APLICATIVO</t>
  </si>
  <si>
    <t>PÓLIZA</t>
  </si>
  <si>
    <t>VALOR ASEGURADO</t>
  </si>
  <si>
    <t>MODALIDAD</t>
  </si>
  <si>
    <t xml:space="preserve">VIGENCIA </t>
  </si>
  <si>
    <t xml:space="preserve">SINIESTRO DENTRO DE LA VIGENCIA? </t>
  </si>
  <si>
    <t>SI</t>
  </si>
  <si>
    <t>CARTERA A DÍA</t>
  </si>
  <si>
    <t>COASEGURO</t>
  </si>
  <si>
    <t>PROPIO</t>
  </si>
  <si>
    <t xml:space="preserve">ASEGURADORAS  </t>
  </si>
  <si>
    <t xml:space="preserve">% DE PARTICIPACION </t>
  </si>
  <si>
    <t>REASEGURO- SUPERA LOS $500M-</t>
  </si>
  <si>
    <t>LARGE GLOSSES</t>
  </si>
  <si>
    <t>MOTIVO DE LA DEMANDA</t>
  </si>
  <si>
    <t xml:space="preserve">OFRECIENTO AUTOS </t>
  </si>
  <si>
    <t>NO</t>
  </si>
  <si>
    <t>OFRECIENTO VALOR</t>
  </si>
  <si>
    <t xml:space="preserve">RECOSTRUCCION ACCIDENTE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</si>
  <si>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</si>
  <si>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</si>
  <si>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</si>
  <si>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</si>
  <si>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</si>
  <si>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</si>
  <si>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Ausencia de prueba del hecho generador de responsabilidad.</t>
  </si>
  <si>
    <t>• Aplicación de la limitación de responsabilidad por razón del deducible a cargo del asegurado.</t>
  </si>
  <si>
    <t>• Exclusiones  de confomidad a la Póliza</t>
  </si>
  <si>
    <t>Otras</t>
  </si>
  <si>
    <t>OBJECION -Marque con una (x)</t>
  </si>
  <si>
    <t>No prueba de responsabilidad.</t>
  </si>
  <si>
    <t>Fuerza mayor y caso fortuito.</t>
  </si>
  <si>
    <t>Culpa exclusiva de un tercero.</t>
  </si>
  <si>
    <t>Culpa exclusiva de la víctima</t>
  </si>
  <si>
    <t>Exclusiones de póliza</t>
  </si>
  <si>
    <t>Vehículo no asegurado</t>
  </si>
  <si>
    <t>Interes asegurable</t>
  </si>
  <si>
    <t>Prescripción de las acciones derivadas del contrato de seguros</t>
  </si>
  <si>
    <t>Infraseguro</t>
  </si>
  <si>
    <t>INFORME INICIAL-ABOGADO EXTERNO-</t>
  </si>
  <si>
    <t>Valor de las pretensiones totales de la demanda (en pesos no en SMMLV)</t>
  </si>
  <si>
    <t>Perjuicios reclamados  (en pesos no en SMMLV)</t>
  </si>
  <si>
    <t>Patrimoniales</t>
  </si>
  <si>
    <t>Lucro Cesante</t>
  </si>
  <si>
    <t>Daño Emergente</t>
  </si>
  <si>
    <t>Extrapatrimoniales</t>
  </si>
  <si>
    <t>PROBABLE</t>
  </si>
  <si>
    <t>DAÑOS MATERIALES</t>
  </si>
  <si>
    <t>EVENTUAL</t>
  </si>
  <si>
    <t>Clasificación Contingencia</t>
  </si>
  <si>
    <t>REMOTO</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</si>
  <si>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</si>
  <si>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</si>
  <si>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</si>
  <si>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Reserva propuesta</t>
  </si>
  <si>
    <t>Defensa de la Aseguradora: (Enumerar y enunciar las excepciones propuestas demanda y/o llamamiento )</t>
  </si>
  <si>
    <t>INFORME ABOGADO INTERNO</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</si>
  <si>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</si>
  <si>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</si>
  <si>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</si>
  <si>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</si>
  <si>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</si>
  <si>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</si>
  <si>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CLASE DE REASEGURO</t>
  </si>
  <si>
    <t>Acompañante motorista</t>
  </si>
  <si>
    <t>OCURRENCIA</t>
  </si>
  <si>
    <t>CEDIDO</t>
  </si>
  <si>
    <t>FACULTATIVO</t>
  </si>
  <si>
    <t xml:space="preserve">Objetado por la Compañía </t>
  </si>
  <si>
    <t xml:space="preserve">Ciclista </t>
  </si>
  <si>
    <t>CLAIMS MADE</t>
  </si>
  <si>
    <t>ACEPTADO</t>
  </si>
  <si>
    <t>AUTOMATICO</t>
  </si>
  <si>
    <t>Pretensiones elevadas- reclamación Compañía</t>
  </si>
  <si>
    <t>Ocupado - Autonomo</t>
  </si>
  <si>
    <t>Cliclista vehículo</t>
  </si>
  <si>
    <t>SUNSET</t>
  </si>
  <si>
    <t>Ofrecimiento muy bajo-reclamación Compañía</t>
  </si>
  <si>
    <t xml:space="preserve">Tareas del hogar </t>
  </si>
  <si>
    <t>DESCUBREMIENTO</t>
  </si>
  <si>
    <t xml:space="preserve">Nuevos reclamantes </t>
  </si>
  <si>
    <t>Pendiente acceder al mercado laboral -pedir a nino</t>
  </si>
  <si>
    <t>Ocupante vehículo</t>
  </si>
  <si>
    <t>Respuesta extemporanea</t>
  </si>
  <si>
    <t>Pasajero servicio publico</t>
  </si>
  <si>
    <t xml:space="preserve">Sin reclamación previa </t>
  </si>
  <si>
    <t xml:space="preserve">Vida/RC medica- aviso de siniestro sin tramite </t>
  </si>
  <si>
    <t>Daño moral</t>
  </si>
  <si>
    <t>Daño a la salud</t>
  </si>
  <si>
    <t>Daño a la Salud que podría interpretarse como daño a la vida de relación</t>
  </si>
  <si>
    <t>INTERVINIENTE</t>
  </si>
  <si>
    <t>CONTINGENCIA</t>
  </si>
  <si>
    <t>LLAMADA EN GARANTIA</t>
  </si>
  <si>
    <t>DEMANDA DIRECTA</t>
  </si>
  <si>
    <t>RCE HOMICIDIO</t>
  </si>
  <si>
    <t>RCE HOMICIDIO-LESION</t>
  </si>
  <si>
    <t>RCE + DAÑOS MATERIALES</t>
  </si>
  <si>
    <t>RCC HOMICIDIO</t>
  </si>
  <si>
    <t>RCC HOMICIDIO-LESION</t>
  </si>
  <si>
    <t>PERDIDA PARCIAL DAÑOS</t>
  </si>
  <si>
    <t>PÉRDIDA PARCIAL HURTO</t>
  </si>
  <si>
    <t>PÉRDIDA TOTAL DAÑOS</t>
  </si>
  <si>
    <t>SUSTRACCIÓN TOTAL</t>
  </si>
  <si>
    <t xml:space="preserve">Numero de identificacion </t>
  </si>
  <si>
    <t>Numero de Lesionados y/o fallecidos  según IPAT</t>
  </si>
  <si>
    <t>No. Póliza vinculada</t>
  </si>
  <si>
    <r>
      <t xml:space="preserve">Fecha de contestacion 
*Recomendación: </t>
    </r>
    <r>
      <rPr>
        <sz val="11"/>
        <color theme="1"/>
        <rFont val="Calibri"/>
        <family val="2"/>
        <scheme val="minor"/>
      </rPr>
      <t>Fecha máxima para contestar la demanda acorde a lo estiúlado en la norma.</t>
    </r>
  </si>
  <si>
    <t>OTROS</t>
  </si>
  <si>
    <t>DEDUCIBLE</t>
  </si>
  <si>
    <t>INTERVINIENTE -Nombre de lesionado o muerto (s) del proceso</t>
  </si>
  <si>
    <t>Reserva CIA</t>
  </si>
  <si>
    <t xml:space="preserve">COMENTARIOS </t>
  </si>
  <si>
    <t xml:space="preserve">VISTO BUENO ABOGADO INTERNO </t>
  </si>
  <si>
    <t>VISTO BUENO ABOGADO INTERNO?</t>
  </si>
  <si>
    <t xml:space="preserve">SI </t>
  </si>
  <si>
    <t>ALLIANZ</t>
  </si>
  <si>
    <t xml:space="preserve">Edad al momento del siniestro </t>
  </si>
  <si>
    <t>Peaton</t>
  </si>
  <si>
    <r>
      <t>Breve resumen de los hechos
*Recomendaciones:</t>
    </r>
    <r>
      <rPr>
        <sz val="11"/>
        <color theme="1"/>
        <rFont val="Calibri"/>
        <family val="2"/>
        <scheme val="minor"/>
      </rPr>
      <t xml:space="preserve"> Establecer las circunstancias de tiempo, modo y lugar, fecha del siniestro, placa del vh asegurado y terceros afectados, nombres de los lesionados (pcl-entidad que emite la pcl- días de incapacidad, lesiones) y muertos. Dentro del material probatorio identificar el grado de responsabilidad (IPAT, fallo contravencional). Procure no transcribir los hechos de la demanda, este espacio tiene como finalidad mostrar un panorama de los hechos.</t>
    </r>
  </si>
  <si>
    <t>RCE DAÑOS MATERIALES</t>
  </si>
  <si>
    <t>DAÑOS VEHICULO ASEGURADO</t>
  </si>
  <si>
    <t>Observaciones sobre el valor de la contingencia: (Se debe explicar como se aterrizaron las pretensiones.) si el caso es de daños indicar el valor comercial del vh</t>
  </si>
  <si>
    <t>NO APLICA</t>
  </si>
  <si>
    <t>COASEGURO RETENCION ALLIANZ (%)</t>
  </si>
  <si>
    <t xml:space="preserve">RCE LESIONES </t>
  </si>
  <si>
    <t>RCC LESIONES</t>
  </si>
  <si>
    <t>CONCURRENCIA</t>
  </si>
  <si>
    <t>11001418907220240006000</t>
  </si>
  <si>
    <t>Juzgado 72 de Pequeñas Causas y Competencia Múltiple de Bogotá D.C.</t>
  </si>
  <si>
    <t>Inversiones Tracto Express LTDA
Auto Express S.A.S
Arbey Alonso Chavarria Jaramillo
Allianz Seguros S.A.</t>
  </si>
  <si>
    <t>N/A</t>
  </si>
  <si>
    <t>TEO133</t>
  </si>
  <si>
    <t>23 de agosto de 2024</t>
  </si>
  <si>
    <t>19 de agosto de 2024</t>
  </si>
  <si>
    <t>N/A (RCE Daños)</t>
  </si>
  <si>
    <t>19 de enero de 2021</t>
  </si>
  <si>
    <t>24 de marzo de 2021</t>
  </si>
  <si>
    <t>04 de mayo de 2019</t>
  </si>
  <si>
    <t>25/02/2019 hasta las 24:00 horas del  24/02/2020.</t>
  </si>
  <si>
    <r>
      <t xml:space="preserve">1. El 4 de mayo de 2019, alrededor de las 10:00 am, en la vía nacional Bucaramanga-Pamplona, específicamente en el kilómetro 19+980, el camión de Félix Yorlandy Fernández de placas  USB-057 fue chocado en el lado izquierdo por el camión de placas TEO-133, que estaba siendo conducido por Arbey Alonso Chavarria Jaramillo.
2. El accidente ocurrió debido a la negligencia del conductor del camión </t>
    </r>
    <r>
      <rPr>
        <b/>
        <sz val="11"/>
        <color theme="1"/>
        <rFont val="Calibri"/>
        <family val="2"/>
        <scheme val="minor"/>
      </rPr>
      <t xml:space="preserve">TEO-133, </t>
    </r>
    <r>
      <rPr>
        <sz val="11"/>
        <color theme="1"/>
        <rFont val="Calibri"/>
        <family val="2"/>
        <scheme val="minor"/>
      </rPr>
      <t xml:space="preserve">quien no tomó precauciones adecuadas en pavimento húmedo, provocando que su vehículo se deslizara e invadiera el carril contrario.
3. El camión de Félix sufrió daños extensos en la carrocería, llantas, rines, y pérdida de mercancía, incluyendo la rotura de la carpa y daños en la carga de harina. Así como lo dejado de producir mientras estuvo en el taller de reparación. </t>
    </r>
  </si>
  <si>
    <t>SINIESTRO 79949497   LEGIS APJ32569</t>
  </si>
  <si>
    <r>
      <t xml:space="preserve">INDIQUE LA PLACA- </t>
    </r>
    <r>
      <rPr>
        <sz val="11"/>
        <color rgb="FFFF0000"/>
        <rFont val="Calibri"/>
        <family val="2"/>
        <scheme val="minor"/>
      </rPr>
      <t xml:space="preserve"> USB-057</t>
    </r>
  </si>
  <si>
    <t>EXCEPCIONES DE FONDO FRENTE A LA RESPONSABILIDAD
1. INEXISTENCIA DE RESPONSABILIDAD POR LA FALTA DE ACREDITACIÓN DEL NEXO CAUSAL.
2. ANULACIÓN DE LA PRESUNCIÓN DE CULPA COMO CONSECUENCIA DE LA CONCURRENCIA DE ACTIVIDADES PELIGROSAS.
3. REDUCCIÓN DE LA INDEMNIZACIÓN COMO CONSECUENCIA DE LA INCIDENCIA DE LA CONDUCTA DE LA VÍCTIMA EN LA PRODUCCIÓN DEL DAÑO.
4. IMPROCEDENCIA DEL RECONOCIMIENTO DEL DAÑO EMERGENTE ALEGADO.
5. IMPROCEDENCIA DEL RECONOCIMIENTO DEL LUCRO CESANTE ALEGADO.
6. AUSENCIA DE SOLIDARIDAD DEL CONTRATO DE SEGURO CELEBRADO CON ALLIANZ SEGUROS S.A.
7. GENÉRICA O INNOMINADA.
EXCEPCIONES DE FONDO FRENTE AL CONTRATO DE SEGURO
1.FALTA DE INTERES ASEGURABLE DEL DEMANDANTE FRENTE A MERCANCIAS DE TERCEROS.
2. INEXISTENCIA DE OBLIGACIÓN DE INDEMNIZAR POR INCUMPLIMIENTO DE LAS CARGAS DEL ARTÍCULO 1077 DEL CÓDIGO DE COMERCIO.
3. RIESGOS EXPRESAMENTE EXCLUIDOS EN LA PÓLIZA DE SEGURO AUTOS CLÓNICO PESADOS No.022404377 / 21
4. CARÁCTER MERAMENTE INDEMNIZATORIO DE LOS CONTRATOS DE SEGURO
5. PRESCRIPCION ORDINARIA DE LA ACCION DERIVADA DEL CONTRATO DE SEGURO.
6. EN CUALQUIER CASO, DE NINGUNA FORMA SE PODRÁ EXCEDER EL LÍMITE DEL VALOR ASEGURADO.
7. LIMITES MÁXIMOS DE RESPONSABILIDAD DEL ASEGURADOR EN LO ATINENTE AL DEDUCIBLE PACTADO $1.500.000,00.
8. DISPONIBILIDAD DEL VALOR ASEGURADO.
9. SUJECIÓN A LAS CONDICIONES PARTICULARES Y GENERALES DEL CONTRATO DE SEGURO, EL CLAUSULADO Y LOS AMPAROS.
10. GENERICA O INNOMINADA Y OTRAS.</t>
  </si>
  <si>
    <t>Intereses de mora</t>
  </si>
  <si>
    <t>Felix Yorlandy Fernandez Antolinez (Victima Directa)</t>
  </si>
  <si>
    <t>La contingencia se califica como PROBABLE, toda vez que se encuentra acreditada la responsabilidad del asegurado en la ocurrencia del accidente. 
Lo primero que debe tomarse en consideración es que la Póliza de Seguro Autos Clónico Pesados No. 022404377 / 21, cuyo asegurado es INVERSIONES TRACTO EXPRESS LTDA, presta cobertura temporal y material, de conformidad con los hechos y pretensiones expuestas en el líbelo de la demanda. Frente a la cobertura temporal, debe señalarse que el hecho, esto es, el accidente de tránsito en el cual se le causaron afectaciones al vehículo de placas USB-057, ocurrió el 04 de mayo de 2019, es decir, acaeció dentro de la vigencia de la Póliza comprendida entre el 25 de febrero de 2019 y el 24 de febrero de 2020. Aunado a ello, presta cobertura material en tanto ampara la responsabilidad civil extracontractual, pretensión que se le endilga al asegurado.
Por otro lado, frente a la obligación indemnizatoria de la Compañía, debe indicarse que la responsabilidad del asegurado se encuentra acréditada desde la codificación del IPAT, en el que se le atrubuyó la hipótesis No. 157 "No tener precaución con el pavimento liso - Deslizando e invadiendo el Carril". Así, como en el croquis que hace parte de este, en el que se advierte que le vehiculo asegurado invadió el carril por el que se desplazaba el vehiculo de placas USB-057. Aunado a lo anterior, es necesario indicar que el tramo de la vía donde ocurrió el accidente de tránsito había doble línea amarilla, por lo que el conductor del vehículo asegurado estaba obligado a extremar las medidas de precaución para evitar invadir el carril contrario donde se desplazaban más vehículos. En consencuencia, la contigencia de califica como probable.
Todo lo anterior, sin perjuicio del carácter contingente del proceso.</t>
  </si>
  <si>
    <t>Como liquidación objetiva de las pretensiones se estima un monto de $1.574.868 teniendo en cuenta lo siguiente:
1. Daño emergente: Por este concepto unicamente se tendrá en cuenta la suma de $118.535 valorado por Audatex. En ese sentido, no se tendrá en cuenta el valor que se desprende de simples cotizaciones identificadas como: Cotización No. 2677 de "Solo Rines y Bocines Americanos", Cotización Carpas Carsol del 8/05/2019, Cotización Carrocerías OC del 20/05/2019" -  toda vez que no vienen acompañada de la prueba de su pago o documento equivalente que de cuenta de su pago conforme se dispone en los artículos 615 y 617 del Estatuto Tributario. Es decir, no corroboran el gasto en que incurrió la parte actora. Además, tampoco se tendrá en cuenta el valor pretendido por concepto  de "Mercancía perdida" en la suma de $4.200.000, en tanto es evidente que Felix Yorlandy Fernandez Antolinez no tiene interés asegurable para pretender su pago, pues los bienes aparentemente dañados por el accidente, esto es, 30 pacas de harina, no eran de su propiedad y, por tanto, su patrimonio no se vio afectado por la pérdida de éstos.
2. Lucro Cesante: Será reconocido el lucro cesante pretendido en la suma de $1.176.000. Al respecto resulta necesario que se tenga en cuenta que, que si bien, la certificación allegada y expedida por el Contador Publico Bladimir Perez Niño no prueba los ingresos netos recibidos por el demandante de cara a la actividad económica del vehículo de placas USB-057, en tanto solo se certifican ingresos aparentemente brutos, sin especificar deducciones de ninguna indole, y no está respaldada por documentación idónea (Libros contables, movimientos monetarios, gastos de administración, gastos de mantenimiento del vehículo, trasferencias y/o facturas de los pagos, etc). Se tasará, previendo que el Juez reconozca la existencia del daño por concepto de lucro cesante, pero su cuantía la tase como se ha tasado en líneamientos jurisprudenciales (vease la sentencia CE Exp. 16347) en los intereses legales del 6% sobre el valor de $58,800.000 (Valor del Vehiculo según Fasecolda) por un período de 4 meses conforme se indica en la demanda la actividad del vehiculo cesó.
3. Intereses moratorios: Se tendrá en cuenta por intereses moratorios la suma de $1.780.333 contados desde el mes siguiente a la fecha de reclamación a la aseguradora, esto es, a partir del 28 de septiembre de 2019, hasta la fecha de presentación del presente informe.
4. Deducible: A la suma de $3.074.868 se le resta el valor de  $1.500.000 contemplado en la póliza como valor del deducible para el amparo de Responsabilidad Civil Extracontractual, lo cual da como resultado la suma de $1.574.868</t>
  </si>
  <si>
    <t>INVERSIONES TRACTO EXPRESSLTDA</t>
  </si>
  <si>
    <t>02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</si>
</sst>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rgb="FFFF0000"/>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107">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0" fontId="0" fillId="0" borderId="1" xfId="0" applyBorder="1" applyAlignment="1">
      <alignment horizontal="justify" vertical="top"/>
    </xf>
    <xf numFmtId="0" fontId="2" fillId="0" borderId="1" xfId="0"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center" vertical="top"/>
    </xf>
    <xf numFmtId="0" fontId="0" fillId="0" borderId="1" xfId="0" applyBorder="1" applyAlignment="1">
      <alignment vertical="top" wrapText="1"/>
    </xf>
    <xf numFmtId="0" fontId="6" fillId="0" borderId="1" xfId="0" applyFont="1" applyBorder="1" applyAlignment="1">
      <alignment vertical="top" wrapText="1"/>
    </xf>
    <xf numFmtId="0" fontId="0" fillId="0" borderId="3" xfId="0" applyBorder="1" applyAlignment="1">
      <alignment vertical="top" wrapText="1"/>
    </xf>
    <xf numFmtId="0" fontId="0" fillId="7" borderId="1" xfId="0" applyFill="1" applyBorder="1" applyAlignment="1">
      <alignment vertical="top" wrapText="1"/>
    </xf>
    <xf numFmtId="0" fontId="0" fillId="7" borderId="1" xfId="0" applyFill="1" applyBorder="1" applyAlignment="1">
      <alignment vertical="top"/>
    </xf>
    <xf numFmtId="0" fontId="0" fillId="7" borderId="3" xfId="0" applyFill="1" applyBorder="1" applyAlignment="1">
      <alignment horizontal="center"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9" fontId="0" fillId="0" borderId="0" xfId="2" applyFont="1"/>
    <xf numFmtId="9" fontId="0" fillId="0" borderId="0" xfId="0" applyNumberFormat="1"/>
    <xf numFmtId="0" fontId="5" fillId="2" borderId="8" xfId="0" applyFont="1" applyFill="1" applyBorder="1" applyAlignment="1">
      <alignment horizontal="justify" vertical="top"/>
    </xf>
    <xf numFmtId="42" fontId="0" fillId="0" borderId="0" xfId="0" applyNumberFormat="1"/>
    <xf numFmtId="9" fontId="0" fillId="0" borderId="0" xfId="1" applyNumberFormat="1" applyFont="1"/>
    <xf numFmtId="0" fontId="0" fillId="7" borderId="1" xfId="0" applyFill="1" applyBorder="1" applyAlignment="1">
      <alignment horizontal="justify" vertical="top" wrapText="1"/>
    </xf>
    <xf numFmtId="0" fontId="2" fillId="7" borderId="1" xfId="0" applyFont="1" applyFill="1" applyBorder="1" applyAlignment="1">
      <alignment horizontal="justify" vertical="top" wrapText="1"/>
    </xf>
    <xf numFmtId="42" fontId="2" fillId="7" borderId="1" xfId="1" applyFont="1" applyFill="1" applyBorder="1" applyAlignment="1">
      <alignment horizontal="justify" vertical="top" wrapText="1"/>
    </xf>
    <xf numFmtId="0" fontId="0" fillId="0" borderId="0" xfId="0" applyAlignment="1">
      <alignment horizontal="left"/>
    </xf>
    <xf numFmtId="0" fontId="2" fillId="0" borderId="2" xfId="0" applyFont="1" applyBorder="1" applyAlignment="1">
      <alignment horizontal="justify" vertical="top" wrapText="1"/>
    </xf>
    <xf numFmtId="42" fontId="0" fillId="0" borderId="1" xfId="1" applyFont="1" applyBorder="1" applyAlignment="1" applyProtection="1">
      <alignment horizontal="justify" vertical="top"/>
      <protection locked="0"/>
    </xf>
    <xf numFmtId="9" fontId="0" fillId="0" borderId="1" xfId="2" applyFont="1" applyBorder="1" applyAlignment="1" applyProtection="1">
      <alignment horizontal="center" vertical="top"/>
      <protection locked="0"/>
    </xf>
    <xf numFmtId="42" fontId="0" fillId="0" borderId="1" xfId="1" applyFont="1" applyBorder="1" applyAlignment="1" applyProtection="1">
      <alignment horizontal="center"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2" xfId="0" applyFont="1" applyBorder="1" applyAlignment="1" applyProtection="1">
      <alignment horizontal="justify" vertical="top" wrapText="1"/>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42" fontId="4" fillId="7" borderId="1" xfId="1"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3" fillId="2" borderId="4" xfId="0" applyFont="1" applyFill="1" applyBorder="1" applyAlignment="1" applyProtection="1">
      <alignment horizontal="center" vertical="top"/>
      <protection locked="0"/>
    </xf>
    <xf numFmtId="0" fontId="2" fillId="8" borderId="1" xfId="0" applyFont="1" applyFill="1" applyBorder="1" applyAlignment="1">
      <alignment horizontal="justify" vertical="top" wrapText="1"/>
    </xf>
    <xf numFmtId="0" fontId="0" fillId="7" borderId="1" xfId="0" applyFill="1" applyBorder="1" applyAlignment="1">
      <alignment horizontal="justify" vertical="top"/>
    </xf>
    <xf numFmtId="0" fontId="3" fillId="2" borderId="6" xfId="0" applyFont="1" applyFill="1" applyBorder="1" applyAlignment="1">
      <alignment horizontal="center" vertical="top"/>
    </xf>
    <xf numFmtId="0" fontId="0" fillId="0" borderId="1" xfId="0"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wrapText="1"/>
    </xf>
    <xf numFmtId="0" fontId="2" fillId="7" borderId="1" xfId="0" applyFont="1" applyFill="1" applyBorder="1" applyAlignment="1">
      <alignment horizontal="justify" vertical="top" wrapText="1"/>
    </xf>
    <xf numFmtId="14" fontId="0" fillId="0" borderId="1" xfId="0" applyNumberFormat="1" applyBorder="1" applyAlignment="1">
      <alignment horizontal="justify" vertical="top"/>
    </xf>
    <xf numFmtId="14" fontId="0" fillId="7" borderId="2" xfId="0" applyNumberFormat="1" applyFill="1" applyBorder="1" applyAlignment="1">
      <alignment horizontal="justify" vertical="top"/>
    </xf>
    <xf numFmtId="0" fontId="0" fillId="7" borderId="3" xfId="0" applyFill="1" applyBorder="1" applyAlignment="1">
      <alignment horizontal="justify" vertical="top"/>
    </xf>
    <xf numFmtId="0" fontId="0" fillId="7" borderId="1" xfId="0" applyFill="1" applyBorder="1" applyAlignment="1">
      <alignment horizontal="justify" vertical="top" wrapText="1"/>
    </xf>
    <xf numFmtId="15" fontId="0" fillId="7" borderId="1" xfId="0" applyNumberFormat="1" applyFill="1" applyBorder="1" applyAlignment="1">
      <alignment horizontal="justify" vertical="top" wrapText="1"/>
    </xf>
    <xf numFmtId="14" fontId="0" fillId="8" borderId="1" xfId="0" applyNumberFormat="1" applyFill="1" applyBorder="1" applyAlignment="1">
      <alignment horizontal="justify" vertical="top" wrapText="1"/>
    </xf>
    <xf numFmtId="0" fontId="0" fillId="8" borderId="1" xfId="0" applyFill="1" applyBorder="1" applyAlignment="1">
      <alignment horizontal="justify" vertical="top" wrapText="1"/>
    </xf>
    <xf numFmtId="0" fontId="0" fillId="7" borderId="2" xfId="0" applyFill="1" applyBorder="1" applyAlignment="1">
      <alignment horizontal="left" vertical="top" wrapText="1"/>
    </xf>
    <xf numFmtId="0" fontId="0" fillId="7" borderId="3" xfId="0" applyFill="1" applyBorder="1" applyAlignment="1">
      <alignment horizontal="left" vertical="top" wrapText="1"/>
    </xf>
    <xf numFmtId="42" fontId="0" fillId="0" borderId="2" xfId="1" applyFont="1" applyBorder="1" applyAlignment="1">
      <alignment horizontal="center" vertical="top"/>
    </xf>
    <xf numFmtId="42" fontId="0" fillId="0" borderId="3" xfId="1" applyFont="1" applyBorder="1" applyAlignment="1">
      <alignment horizontal="center" vertical="top"/>
    </xf>
    <xf numFmtId="0" fontId="0" fillId="0" borderId="2" xfId="0" applyBorder="1" applyAlignment="1">
      <alignment horizontal="left" vertical="top" wrapText="1"/>
    </xf>
    <xf numFmtId="0" fontId="0" fillId="0" borderId="3" xfId="0" applyBorder="1" applyAlignment="1">
      <alignment horizontal="left" vertical="top" wrapText="1"/>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5" fillId="6" borderId="11" xfId="0" applyFont="1" applyFill="1" applyBorder="1" applyAlignment="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3" fontId="0" fillId="0" borderId="1" xfId="0" applyNumberFormat="1" applyBorder="1" applyAlignment="1">
      <alignment horizontal="justify" vertical="top"/>
    </xf>
    <xf numFmtId="0" fontId="4" fillId="2" borderId="4" xfId="0" applyFont="1" applyFill="1" applyBorder="1" applyAlignment="1">
      <alignment horizontal="justify" vertical="top"/>
    </xf>
    <xf numFmtId="0" fontId="0" fillId="0" borderId="3" xfId="0" applyBorder="1" applyAlignment="1">
      <alignment horizontal="justify" vertical="top" wrapText="1"/>
    </xf>
    <xf numFmtId="0" fontId="0" fillId="7" borderId="5" xfId="0" applyFill="1" applyBorder="1" applyAlignment="1">
      <alignment horizontal="left" vertical="top"/>
    </xf>
    <xf numFmtId="0" fontId="0" fillId="7" borderId="7" xfId="0" applyFill="1" applyBorder="1" applyAlignment="1">
      <alignment horizontal="left" vertical="top"/>
    </xf>
    <xf numFmtId="0" fontId="0" fillId="7" borderId="12" xfId="0" applyFill="1" applyBorder="1" applyAlignment="1">
      <alignment horizontal="left" vertical="top"/>
    </xf>
    <xf numFmtId="0" fontId="0" fillId="7" borderId="8" xfId="0" applyFill="1" applyBorder="1" applyAlignment="1">
      <alignment horizontal="left" vertical="top"/>
    </xf>
    <xf numFmtId="0" fontId="0" fillId="7" borderId="13" xfId="0" applyFill="1" applyBorder="1" applyAlignment="1">
      <alignment horizontal="left" vertical="top"/>
    </xf>
    <xf numFmtId="0" fontId="0" fillId="7" borderId="14" xfId="0" applyFill="1" applyBorder="1" applyAlignment="1">
      <alignment horizontal="left" vertical="top"/>
    </xf>
    <xf numFmtId="0" fontId="4" fillId="2" borderId="4" xfId="0" applyFont="1" applyFill="1" applyBorder="1" applyAlignment="1">
      <alignment horizontal="center" vertical="top"/>
    </xf>
    <xf numFmtId="0" fontId="3" fillId="2" borderId="4" xfId="0" applyFont="1" applyFill="1" applyBorder="1" applyAlignment="1">
      <alignment horizontal="center" vertical="top"/>
    </xf>
    <xf numFmtId="0" fontId="0" fillId="0" borderId="1" xfId="0" applyBorder="1" applyAlignment="1" applyProtection="1">
      <alignment horizontal="center"/>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42" fontId="0" fillId="5" borderId="0" xfId="1" applyFont="1" applyFill="1" applyBorder="1" applyAlignment="1" applyProtection="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4" fillId="6" borderId="13" xfId="0" applyFont="1" applyFill="1" applyBorder="1" applyAlignment="1">
      <alignment horizontal="center" vertical="top"/>
    </xf>
    <xf numFmtId="0" fontId="4" fillId="6" borderId="6" xfId="0" applyFont="1" applyFill="1" applyBorder="1" applyAlignment="1">
      <alignment horizontal="center" vertical="top"/>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0" fillId="0" borderId="1" xfId="0" applyBorder="1" applyAlignment="1">
      <alignment horizontal="center" vertical="top" wrapText="1"/>
    </xf>
    <xf numFmtId="0" fontId="0" fillId="0" borderId="1" xfId="0" applyBorder="1" applyAlignment="1">
      <alignment horizontal="center" vertical="top"/>
    </xf>
    <xf numFmtId="42" fontId="0" fillId="5" borderId="1" xfId="1" applyFont="1" applyFill="1" applyBorder="1" applyAlignment="1">
      <alignment horizontal="justify" vertical="top"/>
    </xf>
    <xf numFmtId="42" fontId="0" fillId="0" borderId="1" xfId="0" applyNumberFormat="1" applyBorder="1" applyAlignment="1">
      <alignment horizontal="justify" vertical="top"/>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ntxnas1/Colombia/INDEMNIZ_PROCESOS_JUDICIALES/TATIANA/Procesos/Informes%20Iniciales/Copia%20de%20Informe%20Incicial%202017%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499984740745262"/>
  </sheetPr>
  <dimension ref="A1:F80"/>
  <sheetViews>
    <sheetView topLeftCell="A15" zoomScale="96" zoomScaleNormal="96" workbookViewId="0">
      <selection activeCell="B28" sqref="B28:C28"/>
    </sheetView>
  </sheetViews>
  <sheetFormatPr baseColWidth="10" defaultColWidth="0" defaultRowHeight="15" x14ac:dyDescent="0.25"/>
  <cols>
    <col min="1" max="1" width="53.5703125" style="8" customWidth="1"/>
    <col min="2" max="2" width="55.140625" style="8" customWidth="1"/>
    <col min="3" max="3" width="19.140625" style="8" customWidth="1"/>
    <col min="4" max="16384" width="11.42578125" style="2" hidden="1"/>
  </cols>
  <sheetData>
    <row r="1" spans="1:3" ht="18.75" x14ac:dyDescent="0.25">
      <c r="A1" s="46" t="s">
        <v>0</v>
      </c>
      <c r="B1" s="46"/>
      <c r="C1" s="46"/>
    </row>
    <row r="2" spans="1:3" x14ac:dyDescent="0.25">
      <c r="A2" s="5" t="s">
        <v>1</v>
      </c>
      <c r="B2" s="50" t="s">
        <v>156</v>
      </c>
      <c r="C2" s="51"/>
    </row>
    <row r="3" spans="1:3" x14ac:dyDescent="0.25">
      <c r="A3" s="5" t="s">
        <v>2</v>
      </c>
      <c r="B3" s="48" t="s">
        <v>157</v>
      </c>
      <c r="C3" s="49"/>
    </row>
    <row r="4" spans="1:3" x14ac:dyDescent="0.25">
      <c r="A4" s="5" t="s">
        <v>3</v>
      </c>
      <c r="B4" s="52" t="s">
        <v>158</v>
      </c>
      <c r="C4" s="49"/>
    </row>
    <row r="5" spans="1:3" ht="31.5" customHeight="1" x14ac:dyDescent="0.25">
      <c r="A5" s="5" t="s">
        <v>4</v>
      </c>
      <c r="B5" s="48" t="s">
        <v>173</v>
      </c>
      <c r="C5" s="49"/>
    </row>
    <row r="6" spans="1:3" x14ac:dyDescent="0.25">
      <c r="A6" s="5" t="s">
        <v>5</v>
      </c>
      <c r="B6" s="47" t="s">
        <v>122</v>
      </c>
      <c r="C6" s="47"/>
    </row>
    <row r="7" spans="1:3" x14ac:dyDescent="0.25">
      <c r="A7" s="27" t="s">
        <v>6</v>
      </c>
      <c r="B7" s="48" t="s">
        <v>148</v>
      </c>
      <c r="C7" s="49"/>
    </row>
    <row r="8" spans="1:3" ht="23.1" customHeight="1" x14ac:dyDescent="0.25">
      <c r="A8" s="28" t="s">
        <v>138</v>
      </c>
      <c r="B8" s="47" t="s">
        <v>163</v>
      </c>
      <c r="C8" s="47"/>
    </row>
    <row r="9" spans="1:3" x14ac:dyDescent="0.25">
      <c r="A9" s="28" t="s">
        <v>132</v>
      </c>
      <c r="B9" s="47" t="s">
        <v>159</v>
      </c>
      <c r="C9" s="47"/>
    </row>
    <row r="10" spans="1:3" x14ac:dyDescent="0.25">
      <c r="A10" s="28" t="s">
        <v>7</v>
      </c>
      <c r="B10" s="47" t="s">
        <v>159</v>
      </c>
      <c r="C10" s="47"/>
    </row>
    <row r="11" spans="1:3" ht="30" customHeight="1" x14ac:dyDescent="0.25">
      <c r="A11" s="29" t="s">
        <v>8</v>
      </c>
      <c r="B11" s="47" t="s">
        <v>159</v>
      </c>
      <c r="C11" s="47"/>
    </row>
    <row r="12" spans="1:3" ht="30" customHeight="1" x14ac:dyDescent="0.25">
      <c r="A12" s="5" t="s">
        <v>9</v>
      </c>
      <c r="B12" s="47" t="s">
        <v>159</v>
      </c>
      <c r="C12" s="47"/>
    </row>
    <row r="13" spans="1:3" x14ac:dyDescent="0.25">
      <c r="A13" s="5" t="s">
        <v>10</v>
      </c>
      <c r="B13" s="47" t="s">
        <v>159</v>
      </c>
      <c r="C13" s="47"/>
    </row>
    <row r="14" spans="1:3" x14ac:dyDescent="0.25">
      <c r="A14" s="5" t="s">
        <v>11</v>
      </c>
      <c r="B14" s="47" t="s">
        <v>159</v>
      </c>
      <c r="C14" s="47"/>
    </row>
    <row r="15" spans="1:3" x14ac:dyDescent="0.25">
      <c r="A15" s="5" t="s">
        <v>145</v>
      </c>
      <c r="B15" s="47" t="s">
        <v>159</v>
      </c>
      <c r="C15" s="47"/>
    </row>
    <row r="16" spans="1:3" x14ac:dyDescent="0.25">
      <c r="A16" s="5" t="s">
        <v>12</v>
      </c>
      <c r="B16" s="47" t="s">
        <v>159</v>
      </c>
      <c r="C16" s="47"/>
    </row>
    <row r="17" spans="1:3" ht="15" customHeight="1" x14ac:dyDescent="0.25">
      <c r="A17" s="5" t="s">
        <v>13</v>
      </c>
      <c r="B17" s="47" t="s">
        <v>159</v>
      </c>
      <c r="C17" s="47"/>
    </row>
    <row r="18" spans="1:3" x14ac:dyDescent="0.25">
      <c r="A18" s="5" t="s">
        <v>15</v>
      </c>
      <c r="B18" s="47" t="s">
        <v>159</v>
      </c>
      <c r="C18" s="47"/>
    </row>
    <row r="19" spans="1:3" ht="18.75" customHeight="1" x14ac:dyDescent="0.25">
      <c r="A19" s="5" t="s">
        <v>16</v>
      </c>
      <c r="B19" s="47" t="s">
        <v>159</v>
      </c>
      <c r="C19" s="47"/>
    </row>
    <row r="20" spans="1:3" x14ac:dyDescent="0.25">
      <c r="A20" s="5" t="s">
        <v>133</v>
      </c>
      <c r="B20" s="47" t="s">
        <v>159</v>
      </c>
      <c r="C20" s="47"/>
    </row>
    <row r="21" spans="1:3" ht="17.25" customHeight="1" x14ac:dyDescent="0.25">
      <c r="A21" s="5" t="s">
        <v>17</v>
      </c>
      <c r="B21" s="47" t="s">
        <v>159</v>
      </c>
      <c r="C21" s="47"/>
    </row>
    <row r="22" spans="1:3" x14ac:dyDescent="0.25">
      <c r="A22" s="44" t="s">
        <v>19</v>
      </c>
      <c r="B22" s="59" t="s">
        <v>166</v>
      </c>
      <c r="C22" s="60"/>
    </row>
    <row r="23" spans="1:3" x14ac:dyDescent="0.25">
      <c r="A23" s="28" t="s">
        <v>20</v>
      </c>
      <c r="B23" s="58" t="s">
        <v>164</v>
      </c>
      <c r="C23" s="57"/>
    </row>
    <row r="24" spans="1:3" x14ac:dyDescent="0.25">
      <c r="A24" s="28" t="s">
        <v>21</v>
      </c>
      <c r="B24" s="58" t="s">
        <v>165</v>
      </c>
      <c r="C24" s="57"/>
    </row>
    <row r="25" spans="1:3" x14ac:dyDescent="0.25">
      <c r="A25" s="53" t="s">
        <v>147</v>
      </c>
      <c r="B25" s="57" t="s">
        <v>168</v>
      </c>
      <c r="C25" s="45"/>
    </row>
    <row r="26" spans="1:3" x14ac:dyDescent="0.25">
      <c r="A26" s="53"/>
      <c r="B26" s="45"/>
      <c r="C26" s="45"/>
    </row>
    <row r="27" spans="1:3" ht="100.5" customHeight="1" x14ac:dyDescent="0.25">
      <c r="A27" s="53"/>
      <c r="B27" s="45"/>
      <c r="C27" s="45"/>
    </row>
    <row r="28" spans="1:3" x14ac:dyDescent="0.25">
      <c r="A28" s="28" t="s">
        <v>23</v>
      </c>
      <c r="B28" s="45" t="s">
        <v>176</v>
      </c>
      <c r="C28" s="45"/>
    </row>
    <row r="29" spans="1:3" x14ac:dyDescent="0.25">
      <c r="A29" s="28" t="s">
        <v>24</v>
      </c>
      <c r="B29" s="45">
        <v>8130084055</v>
      </c>
      <c r="C29" s="45"/>
    </row>
    <row r="30" spans="1:3" x14ac:dyDescent="0.25">
      <c r="A30" s="28" t="s">
        <v>25</v>
      </c>
      <c r="B30" s="45" t="s">
        <v>160</v>
      </c>
      <c r="C30" s="45"/>
    </row>
    <row r="31" spans="1:3" x14ac:dyDescent="0.25">
      <c r="A31" s="28" t="s">
        <v>134</v>
      </c>
      <c r="B31" s="45">
        <v>22404377</v>
      </c>
      <c r="C31" s="45"/>
    </row>
    <row r="32" spans="1:3" x14ac:dyDescent="0.25">
      <c r="A32" s="28" t="s">
        <v>26</v>
      </c>
      <c r="B32" s="55" t="s">
        <v>161</v>
      </c>
      <c r="C32" s="56"/>
    </row>
    <row r="33" spans="1:3" x14ac:dyDescent="0.25">
      <c r="A33" s="5" t="s">
        <v>27</v>
      </c>
      <c r="B33" s="54" t="s">
        <v>162</v>
      </c>
      <c r="C33" s="54"/>
    </row>
    <row r="34" spans="1:3" ht="45" x14ac:dyDescent="0.25">
      <c r="A34" s="5" t="s">
        <v>135</v>
      </c>
      <c r="B34" s="54" t="s">
        <v>177</v>
      </c>
      <c r="C34" s="47"/>
    </row>
    <row r="37" spans="1:3" ht="15" customHeight="1" x14ac:dyDescent="0.25"/>
    <row r="38" spans="1:3" ht="15" customHeight="1" x14ac:dyDescent="0.25"/>
    <row r="45" spans="1:3" ht="15" customHeight="1" x14ac:dyDescent="0.25"/>
    <row r="50" spans="6:6" ht="18" customHeight="1" x14ac:dyDescent="0.25"/>
    <row r="53" spans="6:6" x14ac:dyDescent="0.25">
      <c r="F53" s="4"/>
    </row>
    <row r="54" spans="6:6" x14ac:dyDescent="0.25">
      <c r="F54" s="4"/>
    </row>
    <row r="55" spans="6:6" x14ac:dyDescent="0.25">
      <c r="F55" s="4"/>
    </row>
    <row r="66" ht="36" customHeight="1" x14ac:dyDescent="0.25"/>
    <row r="78" ht="33.75" customHeight="1" x14ac:dyDescent="0.25"/>
    <row r="79" ht="33.75" customHeight="1" x14ac:dyDescent="0.25"/>
    <row r="80" ht="33.75" customHeight="1" x14ac:dyDescent="0.25"/>
  </sheetData>
  <dataConsolidate/>
  <mergeCells count="33">
    <mergeCell ref="B25:C27"/>
    <mergeCell ref="B24:C24"/>
    <mergeCell ref="B23:C23"/>
    <mergeCell ref="B22:C22"/>
    <mergeCell ref="B11:C11"/>
    <mergeCell ref="B12:C12"/>
    <mergeCell ref="B13:C13"/>
    <mergeCell ref="B14:C14"/>
    <mergeCell ref="B21:C21"/>
    <mergeCell ref="B15:C15"/>
    <mergeCell ref="B16:C16"/>
    <mergeCell ref="B34:C34"/>
    <mergeCell ref="B33:C33"/>
    <mergeCell ref="B31:C31"/>
    <mergeCell ref="B30:C30"/>
    <mergeCell ref="B29:C29"/>
    <mergeCell ref="B32:C32"/>
    <mergeCell ref="B28:C28"/>
    <mergeCell ref="A1:C1"/>
    <mergeCell ref="B20:C20"/>
    <mergeCell ref="B17:C17"/>
    <mergeCell ref="B7:C7"/>
    <mergeCell ref="B18:C18"/>
    <mergeCell ref="B19:C19"/>
    <mergeCell ref="B2:C2"/>
    <mergeCell ref="B3:C3"/>
    <mergeCell ref="B4:C4"/>
    <mergeCell ref="B5:C5"/>
    <mergeCell ref="A25:A27"/>
    <mergeCell ref="B6:C6"/>
    <mergeCell ref="B8:C8"/>
    <mergeCell ref="B9:C9"/>
    <mergeCell ref="B10:C10"/>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E4219A2B-3323-48C8-8CC9-A0539EDCD90D}">
          <x14:formula1>
            <xm:f>Hoja2!$K$1:$K$2</xm:f>
          </x14:formula1>
          <xm:sqref>B6:C6</xm:sqref>
        </x14:dataValidation>
        <x14:dataValidation type="list" allowBlank="1" showInputMessage="1" showErrorMessage="1" xr:uid="{F3F17078-17F3-4979-B388-4480F4297950}">
          <x14:formula1>
            <xm:f>Hoja2!$L$1:$L$13</xm:f>
          </x14:formula1>
          <xm:sqref>B7:C7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F33DD-9324-4C58-AE69-FBBA2C2A8171}">
  <sheetPr codeName="Hoja2">
    <tabColor theme="3" tint="-0.499984740745262"/>
  </sheetPr>
  <dimension ref="A1:C50"/>
  <sheetViews>
    <sheetView zoomScale="70" zoomScaleNormal="70" workbookViewId="0">
      <selection activeCell="B2" sqref="B2:C2"/>
    </sheetView>
  </sheetViews>
  <sheetFormatPr baseColWidth="10" defaultColWidth="0" defaultRowHeight="15" x14ac:dyDescent="0.25"/>
  <cols>
    <col min="1" max="1" width="49.85546875" customWidth="1"/>
    <col min="2" max="2" width="31.42578125" customWidth="1"/>
    <col min="3" max="3" width="90.140625" customWidth="1"/>
    <col min="4" max="16384" width="11.42578125" hidden="1"/>
  </cols>
  <sheetData>
    <row r="1" spans="1:3" ht="18.75" x14ac:dyDescent="0.25">
      <c r="A1" s="82" t="s">
        <v>28</v>
      </c>
      <c r="B1" s="82"/>
      <c r="C1" s="82"/>
    </row>
    <row r="2" spans="1:3" ht="15.75" customHeight="1" x14ac:dyDescent="0.25">
      <c r="A2" s="20" t="s">
        <v>29</v>
      </c>
      <c r="B2" s="70" t="s">
        <v>169</v>
      </c>
      <c r="C2" s="71"/>
    </row>
    <row r="3" spans="1:3" s="2" customFormat="1" x14ac:dyDescent="0.25">
      <c r="A3" s="5" t="s">
        <v>1</v>
      </c>
      <c r="B3" s="47" t="str">
        <f>'AUTOS  NOTA 322'!B2:C2</f>
        <v>11001418907220240006000</v>
      </c>
      <c r="C3" s="47"/>
    </row>
    <row r="4" spans="1:3" s="2" customFormat="1" x14ac:dyDescent="0.25">
      <c r="A4" s="5" t="s">
        <v>2</v>
      </c>
      <c r="B4" s="47" t="str">
        <f>'AUTOS  NOTA 322'!B3:C3</f>
        <v>Juzgado 72 de Pequeñas Causas y Competencia Múltiple de Bogotá D.C.</v>
      </c>
      <c r="C4" s="47"/>
    </row>
    <row r="5" spans="1:3" s="2" customFormat="1" x14ac:dyDescent="0.25">
      <c r="A5" s="5" t="s">
        <v>3</v>
      </c>
      <c r="B5" s="47" t="str">
        <f>'AUTOS  NOTA 322'!B4:C4</f>
        <v>Inversiones Tracto Express LTDA
Auto Express S.A.S
Arbey Alonso Chavarria Jaramillo
Allianz Seguros S.A.</v>
      </c>
      <c r="C5" s="47"/>
    </row>
    <row r="6" spans="1:3" s="2" customFormat="1" x14ac:dyDescent="0.25">
      <c r="A6" s="5" t="s">
        <v>4</v>
      </c>
      <c r="B6" s="47" t="str">
        <f>'AUTOS  NOTA 322'!B5:C5</f>
        <v>Felix Yorlandy Fernandez Antolinez (Victima Directa)</v>
      </c>
      <c r="C6" s="47"/>
    </row>
    <row r="7" spans="1:3" s="2" customFormat="1" x14ac:dyDescent="0.25">
      <c r="A7" s="5" t="s">
        <v>5</v>
      </c>
      <c r="B7" s="47" t="str">
        <f>'AUTOS  NOTA 322'!B6:C6</f>
        <v>DEMANDA DIRECTA</v>
      </c>
      <c r="C7" s="47"/>
    </row>
    <row r="8" spans="1:3" s="2" customFormat="1" x14ac:dyDescent="0.25">
      <c r="A8" s="31" t="s">
        <v>119</v>
      </c>
      <c r="B8" s="47" t="str">
        <f>'AUTOS  NOTA 322'!B7:C8</f>
        <v>N/A (RCE Daños)</v>
      </c>
      <c r="C8" s="47"/>
    </row>
    <row r="9" spans="1:3" x14ac:dyDescent="0.25">
      <c r="A9" s="20" t="s">
        <v>30</v>
      </c>
      <c r="B9" s="47">
        <v>22404377</v>
      </c>
      <c r="C9" s="47"/>
    </row>
    <row r="10" spans="1:3" x14ac:dyDescent="0.25">
      <c r="A10" s="20" t="s">
        <v>22</v>
      </c>
      <c r="B10" s="47" t="s">
        <v>148</v>
      </c>
      <c r="C10" s="47"/>
    </row>
    <row r="11" spans="1:3" x14ac:dyDescent="0.25">
      <c r="A11" s="20" t="s">
        <v>31</v>
      </c>
      <c r="B11" s="63">
        <v>4000000000</v>
      </c>
      <c r="C11" s="64"/>
    </row>
    <row r="12" spans="1:3" x14ac:dyDescent="0.25">
      <c r="A12" s="20" t="s">
        <v>137</v>
      </c>
      <c r="B12" s="63">
        <v>1500000</v>
      </c>
      <c r="C12" s="64"/>
    </row>
    <row r="13" spans="1:3" x14ac:dyDescent="0.25">
      <c r="A13" s="20" t="s">
        <v>32</v>
      </c>
      <c r="B13" s="48" t="s">
        <v>94</v>
      </c>
      <c r="C13" s="49"/>
    </row>
    <row r="14" spans="1:3" x14ac:dyDescent="0.25">
      <c r="A14" s="20" t="s">
        <v>33</v>
      </c>
      <c r="B14" s="52" t="s">
        <v>167</v>
      </c>
      <c r="C14" s="74"/>
    </row>
    <row r="15" spans="1:3" x14ac:dyDescent="0.25">
      <c r="A15" s="20" t="s">
        <v>34</v>
      </c>
      <c r="B15" s="47" t="s">
        <v>35</v>
      </c>
      <c r="C15" s="47"/>
    </row>
    <row r="16" spans="1:3" x14ac:dyDescent="0.25">
      <c r="A16" s="20" t="s">
        <v>36</v>
      </c>
      <c r="B16" s="47" t="s">
        <v>35</v>
      </c>
      <c r="C16" s="47"/>
    </row>
    <row r="17" spans="1:3" x14ac:dyDescent="0.25">
      <c r="A17" s="67" t="s">
        <v>37</v>
      </c>
      <c r="B17" s="47" t="s">
        <v>38</v>
      </c>
      <c r="C17" s="47"/>
    </row>
    <row r="18" spans="1:3" x14ac:dyDescent="0.25">
      <c r="A18" s="68"/>
      <c r="B18" s="10" t="s">
        <v>39</v>
      </c>
      <c r="C18" s="10" t="s">
        <v>40</v>
      </c>
    </row>
    <row r="19" spans="1:3" x14ac:dyDescent="0.25">
      <c r="A19" s="68"/>
      <c r="B19" s="6" t="s">
        <v>144</v>
      </c>
      <c r="C19" s="6"/>
    </row>
    <row r="20" spans="1:3" x14ac:dyDescent="0.25">
      <c r="A20" s="68"/>
      <c r="B20" s="6"/>
      <c r="C20" s="6"/>
    </row>
    <row r="21" spans="1:3" x14ac:dyDescent="0.25">
      <c r="A21" s="69"/>
      <c r="B21" s="6"/>
      <c r="C21" s="6"/>
    </row>
    <row r="22" spans="1:3" x14ac:dyDescent="0.25">
      <c r="A22" s="20" t="s">
        <v>41</v>
      </c>
      <c r="B22" s="47"/>
      <c r="C22" s="47"/>
    </row>
    <row r="23" spans="1:3" x14ac:dyDescent="0.25">
      <c r="A23" s="20" t="s">
        <v>42</v>
      </c>
      <c r="B23" s="70"/>
      <c r="C23" s="71"/>
    </row>
    <row r="24" spans="1:3" x14ac:dyDescent="0.25">
      <c r="A24" s="20" t="s">
        <v>43</v>
      </c>
      <c r="B24" s="47" t="s">
        <v>102</v>
      </c>
      <c r="C24" s="47"/>
    </row>
    <row r="25" spans="1:3" x14ac:dyDescent="0.25">
      <c r="A25" s="20" t="s">
        <v>44</v>
      </c>
      <c r="B25" s="47"/>
      <c r="C25" s="47"/>
    </row>
    <row r="26" spans="1:3" x14ac:dyDescent="0.25">
      <c r="A26" s="20" t="s">
        <v>46</v>
      </c>
      <c r="B26" s="72">
        <v>3051400</v>
      </c>
      <c r="C26" s="47"/>
    </row>
    <row r="27" spans="1:3" x14ac:dyDescent="0.25">
      <c r="A27" s="19" t="s">
        <v>47</v>
      </c>
      <c r="B27" s="47"/>
      <c r="C27" s="47"/>
    </row>
    <row r="28" spans="1:3" x14ac:dyDescent="0.25">
      <c r="A28" s="73" t="s">
        <v>48</v>
      </c>
      <c r="B28" s="73"/>
      <c r="C28" s="73"/>
    </row>
    <row r="29" spans="1:3" x14ac:dyDescent="0.25">
      <c r="A29" s="65" t="s">
        <v>49</v>
      </c>
      <c r="B29" s="66"/>
      <c r="C29" s="11"/>
    </row>
    <row r="30" spans="1:3" x14ac:dyDescent="0.25">
      <c r="A30" s="65" t="s">
        <v>50</v>
      </c>
      <c r="B30" s="66"/>
      <c r="C30" s="11"/>
    </row>
    <row r="31" spans="1:3" x14ac:dyDescent="0.25">
      <c r="A31" s="65" t="s">
        <v>51</v>
      </c>
      <c r="B31" s="66"/>
      <c r="C31" s="12"/>
    </row>
    <row r="32" spans="1:3" x14ac:dyDescent="0.25">
      <c r="A32" s="65" t="s">
        <v>52</v>
      </c>
      <c r="B32" s="66"/>
      <c r="C32" s="11"/>
    </row>
    <row r="33" spans="1:3" x14ac:dyDescent="0.25">
      <c r="A33" s="65" t="s">
        <v>53</v>
      </c>
      <c r="B33" s="66"/>
      <c r="C33" s="11"/>
    </row>
    <row r="34" spans="1:3" x14ac:dyDescent="0.25">
      <c r="A34" s="65" t="s">
        <v>54</v>
      </c>
      <c r="B34" s="66"/>
      <c r="C34" s="13"/>
    </row>
    <row r="35" spans="1:3" x14ac:dyDescent="0.25">
      <c r="A35" s="61" t="s">
        <v>55</v>
      </c>
      <c r="B35" s="62"/>
      <c r="C35" s="14"/>
    </row>
    <row r="36" spans="1:3" x14ac:dyDescent="0.25">
      <c r="A36" s="61" t="s">
        <v>56</v>
      </c>
      <c r="B36" s="62"/>
      <c r="C36" s="15"/>
    </row>
    <row r="37" spans="1:3" x14ac:dyDescent="0.25">
      <c r="A37" s="75" t="s">
        <v>57</v>
      </c>
      <c r="B37" s="76"/>
      <c r="C37" s="15"/>
    </row>
    <row r="38" spans="1:3" x14ac:dyDescent="0.25">
      <c r="A38" s="77"/>
      <c r="B38" s="78"/>
      <c r="C38" s="15"/>
    </row>
    <row r="39" spans="1:3" x14ac:dyDescent="0.25">
      <c r="A39" s="79"/>
      <c r="B39" s="80"/>
      <c r="C39" s="15"/>
    </row>
    <row r="40" spans="1:3" x14ac:dyDescent="0.25">
      <c r="A40" s="81" t="s">
        <v>58</v>
      </c>
      <c r="B40" s="81"/>
      <c r="C40" s="81"/>
    </row>
    <row r="41" spans="1:3" x14ac:dyDescent="0.25">
      <c r="A41" s="17" t="s">
        <v>59</v>
      </c>
      <c r="B41" s="18"/>
      <c r="C41" s="15"/>
    </row>
    <row r="42" spans="1:3" x14ac:dyDescent="0.25">
      <c r="A42" s="61" t="s">
        <v>60</v>
      </c>
      <c r="B42" s="62"/>
      <c r="C42" s="15"/>
    </row>
    <row r="43" spans="1:3" x14ac:dyDescent="0.25">
      <c r="A43" s="61" t="s">
        <v>61</v>
      </c>
      <c r="B43" s="62"/>
      <c r="C43" s="15"/>
    </row>
    <row r="44" spans="1:3" x14ac:dyDescent="0.25">
      <c r="A44" s="17" t="s">
        <v>62</v>
      </c>
      <c r="B44" s="18"/>
      <c r="C44" s="15"/>
    </row>
    <row r="45" spans="1:3" x14ac:dyDescent="0.25">
      <c r="A45" s="17" t="s">
        <v>63</v>
      </c>
      <c r="B45" s="18"/>
      <c r="C45" s="15"/>
    </row>
    <row r="46" spans="1:3" x14ac:dyDescent="0.25">
      <c r="A46" s="61" t="s">
        <v>64</v>
      </c>
      <c r="B46" s="62"/>
      <c r="C46" s="15"/>
    </row>
    <row r="47" spans="1:3" x14ac:dyDescent="0.25">
      <c r="A47" s="17" t="s">
        <v>65</v>
      </c>
      <c r="B47" s="16"/>
      <c r="C47" s="15"/>
    </row>
    <row r="48" spans="1:3" x14ac:dyDescent="0.25">
      <c r="A48" s="61" t="s">
        <v>66</v>
      </c>
      <c r="B48" s="62"/>
      <c r="C48" s="15"/>
    </row>
    <row r="49" spans="1:3" x14ac:dyDescent="0.25">
      <c r="A49" s="61" t="s">
        <v>67</v>
      </c>
      <c r="B49" s="62"/>
      <c r="C49" s="15"/>
    </row>
    <row r="50" spans="1:3" x14ac:dyDescent="0.25">
      <c r="A50" s="61" t="s">
        <v>57</v>
      </c>
      <c r="B50" s="62"/>
      <c r="C50" s="15"/>
    </row>
  </sheetData>
  <mergeCells count="41">
    <mergeCell ref="A1:C1"/>
    <mergeCell ref="B9:C9"/>
    <mergeCell ref="B10:C10"/>
    <mergeCell ref="B13:C13"/>
    <mergeCell ref="B3:C3"/>
    <mergeCell ref="B4:C4"/>
    <mergeCell ref="B5:C5"/>
    <mergeCell ref="B6:C6"/>
    <mergeCell ref="B7:C7"/>
    <mergeCell ref="B2:C2"/>
    <mergeCell ref="B8:C8"/>
    <mergeCell ref="B12:C12"/>
    <mergeCell ref="B26:C26"/>
    <mergeCell ref="B27:C27"/>
    <mergeCell ref="A28:C28"/>
    <mergeCell ref="B14:C14"/>
    <mergeCell ref="A49:B49"/>
    <mergeCell ref="A37:B39"/>
    <mergeCell ref="A40:C40"/>
    <mergeCell ref="A42:B42"/>
    <mergeCell ref="A43:B43"/>
    <mergeCell ref="A31:B31"/>
    <mergeCell ref="A32:B32"/>
    <mergeCell ref="A33:B33"/>
    <mergeCell ref="A36:B36"/>
    <mergeCell ref="A50:B50"/>
    <mergeCell ref="B11:C11"/>
    <mergeCell ref="A46:B46"/>
    <mergeCell ref="A48:B48"/>
    <mergeCell ref="A29:B29"/>
    <mergeCell ref="A30:B30"/>
    <mergeCell ref="B24:C24"/>
    <mergeCell ref="B15:C15"/>
    <mergeCell ref="B16:C16"/>
    <mergeCell ref="A17:A21"/>
    <mergeCell ref="B17:C17"/>
    <mergeCell ref="B22:C22"/>
    <mergeCell ref="B23:C23"/>
    <mergeCell ref="A34:B34"/>
    <mergeCell ref="A35:B35"/>
    <mergeCell ref="B25:C25"/>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DC5DD991-758D-4677-A068-EFC8E3E2210C}">
          <x14:formula1>
            <xm:f>Hoja2!$C$2:$C$4</xm:f>
          </x14:formula1>
          <xm:sqref>B17:C17</xm:sqref>
        </x14:dataValidation>
        <x14:dataValidation type="list" allowBlank="1" showInputMessage="1" showErrorMessage="1" xr:uid="{1ADD4A4E-5643-4A93-B80E-D96E7840C2C3}">
          <x14:formula1>
            <xm:f>Hoja2!$B$1:$B$2</xm:f>
          </x14:formula1>
          <xm:sqref>B27:C27 B15:C16 B22:C23 B25:C25</xm:sqref>
        </x14:dataValidation>
        <x14:dataValidation type="list" allowBlank="1" showInputMessage="1" showErrorMessage="1" xr:uid="{78881ADD-F402-405C-A447-4F5306B17914}">
          <x14:formula1>
            <xm:f>Hoja2!$E$2:$E$8</xm:f>
          </x14:formula1>
          <xm:sqref>B24:C24</xm:sqref>
        </x14:dataValidation>
        <x14:dataValidation type="list" allowBlank="1" showInputMessage="1" showErrorMessage="1" xr:uid="{07F32C26-B03B-45CB-8512-80C5ED13DA30}">
          <x14:formula1>
            <xm:f>Hoja2!$L$1:$L$13</xm:f>
          </x14:formula1>
          <xm:sqref>B10:C10</xm:sqref>
        </x14:dataValidation>
        <x14:dataValidation type="list" allowBlank="1" showInputMessage="1" showErrorMessage="1" xr:uid="{7EB01D08-957F-40A9-A09A-6C20688E3E0A}">
          <x14:formula1>
            <xm:f>Hoja2!$M$1:$M$3</xm:f>
          </x14:formula1>
          <xm:sqref>B13:C13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30C24-DF4A-4737-B6C0-E720732AACE8}">
  <sheetPr codeName="Hoja3">
    <tabColor theme="3" tint="-0.499984740745262"/>
  </sheetPr>
  <dimension ref="A1:I44"/>
  <sheetViews>
    <sheetView tabSelected="1" zoomScale="115" zoomScaleNormal="115" workbookViewId="0">
      <selection activeCell="B9" sqref="B9:C9"/>
    </sheetView>
  </sheetViews>
  <sheetFormatPr baseColWidth="10" defaultColWidth="0" defaultRowHeight="15" x14ac:dyDescent="0.25"/>
  <cols>
    <col min="1" max="1" width="41.85546875" customWidth="1"/>
    <col min="2" max="2" width="35.42578125" customWidth="1"/>
    <col min="3" max="3" width="54.85546875" customWidth="1"/>
    <col min="4" max="8" width="11.42578125" hidden="1" customWidth="1"/>
    <col min="9" max="9" width="12" hidden="1" customWidth="1"/>
    <col min="10" max="16384" width="11.42578125" hidden="1"/>
  </cols>
  <sheetData>
    <row r="1" spans="1:9" ht="18.75" x14ac:dyDescent="0.25">
      <c r="A1" s="82" t="s">
        <v>68</v>
      </c>
      <c r="B1" s="82"/>
      <c r="C1" s="82"/>
    </row>
    <row r="2" spans="1:9" ht="15" customHeight="1" x14ac:dyDescent="0.25">
      <c r="A2" s="35" t="s">
        <v>29</v>
      </c>
      <c r="B2" s="86" t="str">
        <f>'AUTOS NOTA 321'!B2:C2</f>
        <v>SINIESTRO 79949497   LEGIS APJ32569</v>
      </c>
      <c r="C2" s="87"/>
    </row>
    <row r="3" spans="1:9" x14ac:dyDescent="0.25">
      <c r="A3" s="36" t="s">
        <v>1</v>
      </c>
      <c r="B3" s="101" t="str">
        <f>'AUTOS  NOTA 322'!B2:C2</f>
        <v>11001418907220240006000</v>
      </c>
      <c r="C3" s="101"/>
    </row>
    <row r="4" spans="1:9" x14ac:dyDescent="0.25">
      <c r="A4" s="36" t="s">
        <v>2</v>
      </c>
      <c r="B4" s="101" t="str">
        <f>'AUTOS  NOTA 322'!B3:C3</f>
        <v>Juzgado 72 de Pequeñas Causas y Competencia Múltiple de Bogotá D.C.</v>
      </c>
      <c r="C4" s="101"/>
    </row>
    <row r="5" spans="1:9" x14ac:dyDescent="0.25">
      <c r="A5" s="36" t="s">
        <v>3</v>
      </c>
      <c r="B5" s="101" t="str">
        <f>'AUTOS  NOTA 322'!B4:C4</f>
        <v>Inversiones Tracto Express LTDA
Auto Express S.A.S
Arbey Alonso Chavarria Jaramillo
Allianz Seguros S.A.</v>
      </c>
      <c r="C5" s="101"/>
    </row>
    <row r="6" spans="1:9" ht="15" customHeight="1" x14ac:dyDescent="0.25">
      <c r="A6" s="36" t="s">
        <v>4</v>
      </c>
      <c r="B6" s="101" t="str">
        <f>'AUTOS  NOTA 322'!B5:C5</f>
        <v>Felix Yorlandy Fernandez Antolinez (Victima Directa)</v>
      </c>
      <c r="C6" s="101"/>
    </row>
    <row r="7" spans="1:9" x14ac:dyDescent="0.25">
      <c r="A7" s="36" t="s">
        <v>5</v>
      </c>
      <c r="B7" s="101" t="str">
        <f>'AUTOS  NOTA 322'!B6:C6</f>
        <v>DEMANDA DIRECTA</v>
      </c>
      <c r="C7" s="101"/>
    </row>
    <row r="8" spans="1:9" x14ac:dyDescent="0.25">
      <c r="A8" s="38" t="s">
        <v>119</v>
      </c>
      <c r="B8" s="101" t="str">
        <f>'AUTOS  NOTA 322'!B7:C8</f>
        <v>N/A (RCE Daños)</v>
      </c>
      <c r="C8" s="101"/>
    </row>
    <row r="9" spans="1:9" ht="30" x14ac:dyDescent="0.25">
      <c r="A9" s="36" t="s">
        <v>69</v>
      </c>
      <c r="B9" s="99">
        <f>SUM(C11,C12,C14,C15,C17)</f>
        <v>25563600</v>
      </c>
      <c r="C9" s="100"/>
    </row>
    <row r="10" spans="1:9" x14ac:dyDescent="0.25">
      <c r="A10" s="102" t="s">
        <v>70</v>
      </c>
      <c r="B10" s="91" t="s">
        <v>71</v>
      </c>
      <c r="C10" s="92"/>
    </row>
    <row r="11" spans="1:9" x14ac:dyDescent="0.25">
      <c r="A11" s="102"/>
      <c r="B11" s="37" t="s">
        <v>72</v>
      </c>
      <c r="C11" s="32">
        <v>16800000</v>
      </c>
    </row>
    <row r="12" spans="1:9" x14ac:dyDescent="0.25">
      <c r="A12" s="102"/>
      <c r="B12" s="37" t="s">
        <v>73</v>
      </c>
      <c r="C12" s="32">
        <v>8763600</v>
      </c>
    </row>
    <row r="13" spans="1:9" x14ac:dyDescent="0.25">
      <c r="A13" s="102"/>
      <c r="B13" s="91"/>
      <c r="C13" s="92"/>
    </row>
    <row r="14" spans="1:9" x14ac:dyDescent="0.25">
      <c r="A14" s="102"/>
      <c r="B14" s="37" t="s">
        <v>116</v>
      </c>
      <c r="C14" s="40"/>
    </row>
    <row r="15" spans="1:9" x14ac:dyDescent="0.25">
      <c r="A15" s="102"/>
      <c r="B15" s="37" t="s">
        <v>117</v>
      </c>
      <c r="C15" s="40"/>
      <c r="E15" t="s">
        <v>75</v>
      </c>
      <c r="F15" s="22">
        <v>0.7</v>
      </c>
    </row>
    <row r="16" spans="1:9" x14ac:dyDescent="0.25">
      <c r="A16" s="102"/>
      <c r="B16" s="91" t="s">
        <v>76</v>
      </c>
      <c r="C16" s="92"/>
      <c r="E16" t="s">
        <v>77</v>
      </c>
      <c r="F16" s="23">
        <v>0.3</v>
      </c>
      <c r="I16" s="25"/>
    </row>
    <row r="17" spans="1:9" x14ac:dyDescent="0.25">
      <c r="A17" s="102"/>
      <c r="B17" s="37"/>
      <c r="C17" s="41"/>
      <c r="F17" s="26"/>
      <c r="I17" s="25"/>
    </row>
    <row r="18" spans="1:9" ht="23.25" customHeight="1" x14ac:dyDescent="0.25">
      <c r="A18" s="39" t="s">
        <v>78</v>
      </c>
      <c r="B18" s="86" t="s">
        <v>75</v>
      </c>
      <c r="C18" s="87"/>
    </row>
    <row r="19" spans="1:9" ht="60" x14ac:dyDescent="0.25">
      <c r="A19" s="36" t="s">
        <v>80</v>
      </c>
      <c r="B19" s="93" t="s">
        <v>174</v>
      </c>
      <c r="C19" s="94"/>
    </row>
    <row r="20" spans="1:9" ht="15" customHeight="1" x14ac:dyDescent="0.25">
      <c r="A20" s="21" t="s">
        <v>81</v>
      </c>
      <c r="B20" s="88">
        <f>((C22+C23+C25+C26+C30+C28+C32+C34+C29+C33)-C37)*C36*C38</f>
        <v>1574868</v>
      </c>
      <c r="C20" s="88"/>
    </row>
    <row r="21" spans="1:9" x14ac:dyDescent="0.25">
      <c r="A21" s="7" t="s">
        <v>82</v>
      </c>
      <c r="B21" s="95" t="s">
        <v>71</v>
      </c>
      <c r="C21" s="96"/>
    </row>
    <row r="22" spans="1:9" x14ac:dyDescent="0.25">
      <c r="A22" s="97"/>
      <c r="B22" s="37" t="s">
        <v>72</v>
      </c>
      <c r="C22" s="32">
        <v>0</v>
      </c>
    </row>
    <row r="23" spans="1:9" x14ac:dyDescent="0.25">
      <c r="A23" s="98"/>
      <c r="B23" s="37" t="s">
        <v>73</v>
      </c>
      <c r="C23" s="32">
        <v>0</v>
      </c>
    </row>
    <row r="24" spans="1:9" x14ac:dyDescent="0.25">
      <c r="A24" s="98"/>
      <c r="B24" s="91" t="s">
        <v>74</v>
      </c>
      <c r="C24" s="92"/>
    </row>
    <row r="25" spans="1:9" x14ac:dyDescent="0.25">
      <c r="A25" s="98"/>
      <c r="B25" s="37" t="s">
        <v>116</v>
      </c>
      <c r="C25" s="32">
        <v>0</v>
      </c>
    </row>
    <row r="26" spans="1:9" ht="29.1" customHeight="1" x14ac:dyDescent="0.25">
      <c r="A26" s="98"/>
      <c r="B26" s="37" t="s">
        <v>118</v>
      </c>
      <c r="C26" s="32">
        <v>0</v>
      </c>
    </row>
    <row r="27" spans="1:9" x14ac:dyDescent="0.25">
      <c r="A27" s="98"/>
      <c r="B27" s="91" t="s">
        <v>148</v>
      </c>
      <c r="C27" s="92"/>
    </row>
    <row r="28" spans="1:9" x14ac:dyDescent="0.25">
      <c r="A28" s="98"/>
      <c r="B28" s="37" t="s">
        <v>170</v>
      </c>
      <c r="C28" s="32">
        <v>0</v>
      </c>
    </row>
    <row r="29" spans="1:9" x14ac:dyDescent="0.25">
      <c r="A29" s="98"/>
      <c r="B29" s="37" t="s">
        <v>72</v>
      </c>
      <c r="C29" s="32">
        <v>1176000</v>
      </c>
    </row>
    <row r="30" spans="1:9" x14ac:dyDescent="0.25">
      <c r="A30" s="98"/>
      <c r="B30" s="37" t="s">
        <v>73</v>
      </c>
      <c r="C30" s="32">
        <v>118535</v>
      </c>
    </row>
    <row r="31" spans="1:9" x14ac:dyDescent="0.25">
      <c r="A31" s="98"/>
      <c r="B31" s="91" t="s">
        <v>149</v>
      </c>
      <c r="C31" s="92"/>
    </row>
    <row r="32" spans="1:9" x14ac:dyDescent="0.25">
      <c r="A32" s="98"/>
      <c r="B32" s="37"/>
      <c r="C32" s="32"/>
    </row>
    <row r="33" spans="1:3" x14ac:dyDescent="0.25">
      <c r="A33" s="98"/>
      <c r="B33" s="37" t="s">
        <v>172</v>
      </c>
      <c r="C33" s="32">
        <v>1780333</v>
      </c>
    </row>
    <row r="34" spans="1:3" x14ac:dyDescent="0.25">
      <c r="A34" s="98"/>
      <c r="B34" s="37"/>
      <c r="C34" s="32">
        <v>0</v>
      </c>
    </row>
    <row r="35" spans="1:3" x14ac:dyDescent="0.25">
      <c r="A35" s="98"/>
      <c r="B35" s="91" t="s">
        <v>136</v>
      </c>
      <c r="C35" s="92"/>
    </row>
    <row r="36" spans="1:3" x14ac:dyDescent="0.25">
      <c r="A36" s="98"/>
      <c r="B36" s="37" t="s">
        <v>152</v>
      </c>
      <c r="C36" s="33">
        <v>1</v>
      </c>
    </row>
    <row r="37" spans="1:3" x14ac:dyDescent="0.25">
      <c r="A37" s="98"/>
      <c r="B37" s="37" t="s">
        <v>137</v>
      </c>
      <c r="C37" s="34">
        <v>1500000</v>
      </c>
    </row>
    <row r="38" spans="1:3" x14ac:dyDescent="0.25">
      <c r="A38" s="98"/>
      <c r="B38" s="37" t="s">
        <v>155</v>
      </c>
      <c r="C38" s="33">
        <v>1</v>
      </c>
    </row>
    <row r="39" spans="1:3" x14ac:dyDescent="0.25">
      <c r="A39" s="24" t="s">
        <v>83</v>
      </c>
      <c r="B39" s="88">
        <f>IFERROR(B20*(VLOOKUP(B18,E15:F17,2,0)),16666)</f>
        <v>1102407.5999999999</v>
      </c>
      <c r="C39" s="88"/>
    </row>
    <row r="40" spans="1:3" ht="93" customHeight="1" x14ac:dyDescent="0.25">
      <c r="A40" s="36" t="s">
        <v>150</v>
      </c>
      <c r="B40" s="89" t="s">
        <v>175</v>
      </c>
      <c r="C40" s="90"/>
    </row>
    <row r="41" spans="1:3" ht="211.5" customHeight="1" x14ac:dyDescent="0.25">
      <c r="A41" s="36" t="s">
        <v>84</v>
      </c>
      <c r="B41" s="84" t="s">
        <v>171</v>
      </c>
      <c r="C41" s="85"/>
    </row>
    <row r="42" spans="1:3" ht="26.1" customHeight="1" x14ac:dyDescent="0.25">
      <c r="A42" s="43" t="s">
        <v>141</v>
      </c>
      <c r="B42" s="43"/>
      <c r="C42" s="43"/>
    </row>
    <row r="43" spans="1:3" x14ac:dyDescent="0.25">
      <c r="A43" s="42" t="s">
        <v>142</v>
      </c>
      <c r="B43" s="83"/>
      <c r="C43" s="83"/>
    </row>
    <row r="44" spans="1:3" ht="41.1" customHeight="1" x14ac:dyDescent="0.25">
      <c r="A44" s="42" t="s">
        <v>140</v>
      </c>
      <c r="B44" s="83"/>
      <c r="C44" s="83"/>
    </row>
  </sheetData>
  <sheetProtection algorithmName="SHA-512" hashValue="Y6jm3BzJbbuYepmmD9/3XgP0/2+e/ibB3vzV4hYGrHAhkuvi6ip1SwTuqosUFefckAFp58z48DWwhwSVsK5n2Q==" saltValue="33C4Qfd9ErFF9CIfv4DgmQ==" spinCount="100000" sheet="1" selectLockedCells="1"/>
  <mergeCells count="27">
    <mergeCell ref="A22:A38"/>
    <mergeCell ref="B9:C9"/>
    <mergeCell ref="A1:C1"/>
    <mergeCell ref="B2:C2"/>
    <mergeCell ref="B16:C16"/>
    <mergeCell ref="B3:C3"/>
    <mergeCell ref="B4:C4"/>
    <mergeCell ref="B5:C5"/>
    <mergeCell ref="B6:C6"/>
    <mergeCell ref="B7:C7"/>
    <mergeCell ref="B8:C8"/>
    <mergeCell ref="B10:C10"/>
    <mergeCell ref="B13:C13"/>
    <mergeCell ref="A10:A17"/>
    <mergeCell ref="B43:C43"/>
    <mergeCell ref="B44:C44"/>
    <mergeCell ref="B41:C41"/>
    <mergeCell ref="B18:C18"/>
    <mergeCell ref="B20:C20"/>
    <mergeCell ref="B40:C40"/>
    <mergeCell ref="B31:C31"/>
    <mergeCell ref="B35:C35"/>
    <mergeCell ref="B39:C39"/>
    <mergeCell ref="B27:C27"/>
    <mergeCell ref="B19:C19"/>
    <mergeCell ref="B21:C21"/>
    <mergeCell ref="B24:C24"/>
  </mergeCells>
  <pageMargins left="0.7" right="0.7" top="0.75" bottom="0.75" header="0.3" footer="0.3"/>
  <pageSetup orientation="portrait" r:id="rId1"/>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CAC97196-B9F5-402C-8FD9-D90BED29B53C}">
          <x14:formula1>
            <xm:f>Hoja2!$F$1:$F$3</xm:f>
          </x14:formula1>
          <xm:sqref>B18</xm:sqref>
        </x14:dataValidation>
        <x14:dataValidation type="list" allowBlank="1" showInputMessage="1" showErrorMessage="1" xr:uid="{814A507A-5710-4929-BC03-18ECACF001DA}">
          <x14:formula1>
            <xm:f>Hoja2!$L$9:$L$13</xm:f>
          </x14:formula1>
          <xm:sqref>B32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0EF9E-F3AB-4730-8091-3D5558F9A6C1}">
  <sheetPr>
    <tabColor theme="3" tint="-0.499984740745262"/>
  </sheetPr>
  <dimension ref="A1"/>
  <sheetViews>
    <sheetView workbookViewId="0">
      <selection activeCell="I29" sqref="I29"/>
    </sheetView>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CD96D-CC02-4832-9B6C-FE177A887757}">
  <sheetPr codeName="Hoja4">
    <tabColor theme="3" tint="-0.499984740745262"/>
  </sheetPr>
  <dimension ref="A1:C17"/>
  <sheetViews>
    <sheetView workbookViewId="0">
      <selection activeCell="C28" sqref="C28:C29"/>
    </sheetView>
  </sheetViews>
  <sheetFormatPr baseColWidth="10" defaultColWidth="0" defaultRowHeight="15" x14ac:dyDescent="0.25"/>
  <cols>
    <col min="1" max="1" width="37" customWidth="1"/>
    <col min="2" max="2" width="11.42578125" customWidth="1"/>
    <col min="3" max="3" width="94.42578125" customWidth="1"/>
    <col min="4" max="16384" width="11.42578125" hidden="1"/>
  </cols>
  <sheetData>
    <row r="1" spans="1:3" ht="18.75" x14ac:dyDescent="0.25">
      <c r="A1" s="82" t="s">
        <v>85</v>
      </c>
      <c r="B1" s="82"/>
      <c r="C1" s="82"/>
    </row>
    <row r="2" spans="1:3" x14ac:dyDescent="0.25">
      <c r="A2" s="20" t="s">
        <v>29</v>
      </c>
      <c r="B2" s="70" t="str">
        <f>'AUTOS NOTA 324'!B2:C2</f>
        <v>SINIESTRO 79949497   LEGIS APJ32569</v>
      </c>
      <c r="C2" s="71"/>
    </row>
    <row r="3" spans="1:3" x14ac:dyDescent="0.25">
      <c r="A3" s="5" t="s">
        <v>1</v>
      </c>
      <c r="B3" s="47" t="str">
        <f>'AUTOS  NOTA 322'!B2:C2</f>
        <v>11001418907220240006000</v>
      </c>
      <c r="C3" s="47"/>
    </row>
    <row r="4" spans="1:3" x14ac:dyDescent="0.25">
      <c r="A4" s="5" t="s">
        <v>2</v>
      </c>
      <c r="B4" s="47" t="str">
        <f>'AUTOS  NOTA 322'!B3:C3</f>
        <v>Juzgado 72 de Pequeñas Causas y Competencia Múltiple de Bogotá D.C.</v>
      </c>
      <c r="C4" s="47"/>
    </row>
    <row r="5" spans="1:3" x14ac:dyDescent="0.25">
      <c r="A5" s="5" t="s">
        <v>3</v>
      </c>
      <c r="B5" s="47" t="str">
        <f>'AUTOS  NOTA 322'!B4:C4</f>
        <v>Inversiones Tracto Express LTDA
Auto Express S.A.S
Arbey Alonso Chavarria Jaramillo
Allianz Seguros S.A.</v>
      </c>
      <c r="C5" s="47"/>
    </row>
    <row r="6" spans="1:3" ht="15" customHeight="1" x14ac:dyDescent="0.25">
      <c r="A6" s="5" t="s">
        <v>4</v>
      </c>
      <c r="B6" s="47" t="str">
        <f>'AUTOS  NOTA 322'!B5:C5</f>
        <v>Felix Yorlandy Fernandez Antolinez (Victima Directa)</v>
      </c>
      <c r="C6" s="47"/>
    </row>
    <row r="7" spans="1:3" ht="15" customHeight="1" x14ac:dyDescent="0.25">
      <c r="A7" s="5" t="s">
        <v>5</v>
      </c>
      <c r="B7" s="47" t="str">
        <f>'AUTOS  NOTA 322'!B6:C6</f>
        <v>DEMANDA DIRECTA</v>
      </c>
      <c r="C7" s="47"/>
    </row>
    <row r="8" spans="1:3" ht="15" customHeight="1" x14ac:dyDescent="0.25">
      <c r="A8" s="31" t="s">
        <v>119</v>
      </c>
      <c r="B8" s="47" t="str">
        <f>'AUTOS  NOTA 322'!B7:C8</f>
        <v>N/A (RCE Daños)</v>
      </c>
      <c r="C8" s="47"/>
    </row>
    <row r="9" spans="1:3" ht="18.95" customHeight="1" x14ac:dyDescent="0.25">
      <c r="A9" s="5" t="s">
        <v>120</v>
      </c>
      <c r="B9" s="47"/>
      <c r="C9" s="47"/>
    </row>
    <row r="10" spans="1:3" x14ac:dyDescent="0.25">
      <c r="A10" s="7" t="s">
        <v>82</v>
      </c>
      <c r="B10" s="105">
        <f>'AUTOS NOTA 324'!B20:C20</f>
        <v>1574868</v>
      </c>
      <c r="C10" s="105"/>
    </row>
    <row r="11" spans="1:3" x14ac:dyDescent="0.25">
      <c r="A11" s="7" t="s">
        <v>139</v>
      </c>
      <c r="B11" s="106">
        <f>'AUTOS NOTA 324'!B39:C39</f>
        <v>1102407.5999999999</v>
      </c>
      <c r="C11" s="47"/>
    </row>
    <row r="12" spans="1:3" ht="30" x14ac:dyDescent="0.25">
      <c r="A12" s="7" t="s">
        <v>86</v>
      </c>
      <c r="B12" s="103"/>
      <c r="C12" s="104"/>
    </row>
    <row r="13" spans="1:3" ht="45" x14ac:dyDescent="0.25">
      <c r="A13" s="5" t="s">
        <v>87</v>
      </c>
      <c r="B13" s="47"/>
      <c r="C13" s="47"/>
    </row>
    <row r="14" spans="1:3" ht="45" x14ac:dyDescent="0.25">
      <c r="A14" s="5" t="s">
        <v>88</v>
      </c>
      <c r="B14" s="47"/>
      <c r="C14" s="47"/>
    </row>
    <row r="15" spans="1:3" x14ac:dyDescent="0.25">
      <c r="A15" s="5" t="s">
        <v>89</v>
      </c>
      <c r="B15" s="6"/>
      <c r="C15" s="6"/>
    </row>
    <row r="16" spans="1:3" x14ac:dyDescent="0.25">
      <c r="A16" s="7" t="s">
        <v>90</v>
      </c>
      <c r="B16" s="47"/>
      <c r="C16" s="47"/>
    </row>
    <row r="17" spans="1:3" x14ac:dyDescent="0.25">
      <c r="A17" s="6" t="s">
        <v>91</v>
      </c>
      <c r="B17" s="104"/>
      <c r="C17" s="104"/>
    </row>
  </sheetData>
  <mergeCells count="16">
    <mergeCell ref="B16:C16"/>
    <mergeCell ref="B12:C12"/>
    <mergeCell ref="B17:C17"/>
    <mergeCell ref="B14:C14"/>
    <mergeCell ref="A1:C1"/>
    <mergeCell ref="B7:C7"/>
    <mergeCell ref="B10:C10"/>
    <mergeCell ref="B11:C11"/>
    <mergeCell ref="B13:C13"/>
    <mergeCell ref="B8:C8"/>
    <mergeCell ref="B2:C2"/>
    <mergeCell ref="B3:C3"/>
    <mergeCell ref="B4:C4"/>
    <mergeCell ref="B5:C5"/>
    <mergeCell ref="B6:C6"/>
    <mergeCell ref="B9:C9"/>
  </mergeCells>
  <pageMargins left="0.7" right="0.7" top="0.75" bottom="0.75" header="0.3" footer="0.3"/>
  <headerFooter>
    <oddHeader>&amp;C&amp;"Calibri"&amp;10&amp;K000000 Internal&amp;1#_x000D_</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xr:uid="{D504EE89-BC6D-46DA-B89F-71371E7786AD}">
          <x14:formula1>
            <xm:f>Hoja2!$B$1:$B$2</xm:f>
          </x14:formula1>
          <xm:sqref>B13:C13 B15 B16:C16</xm:sqref>
        </x14:dataValidation>
        <x14:dataValidation type="list" allowBlank="1" showInputMessage="1" showErrorMessage="1" xr:uid="{1D676583-DF8A-4A59-947B-D5D4A912595B}">
          <x14:formula1>
            <xm:f>Hoja2!$N$1:$N$3</xm:f>
          </x14:formula1>
          <xm:sqref>B9:C9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5"/>
  <dimension ref="A1:O13"/>
  <sheetViews>
    <sheetView topLeftCell="G1" workbookViewId="0">
      <selection activeCell="L26" sqref="L26"/>
    </sheetView>
  </sheetViews>
  <sheetFormatPr baseColWidth="10" defaultColWidth="11.42578125" defaultRowHeight="15" x14ac:dyDescent="0.25"/>
  <cols>
    <col min="4" max="4" width="20.140625" bestFit="1" customWidth="1"/>
    <col min="5" max="5" width="42.85546875" bestFit="1" customWidth="1"/>
    <col min="12" max="12" width="30.5703125" customWidth="1"/>
    <col min="13" max="13" width="16" customWidth="1"/>
  </cols>
  <sheetData>
    <row r="1" spans="1:15" x14ac:dyDescent="0.25">
      <c r="A1" s="9" t="s">
        <v>32</v>
      </c>
      <c r="B1" t="s">
        <v>35</v>
      </c>
      <c r="C1" s="9" t="s">
        <v>37</v>
      </c>
      <c r="D1" s="9" t="s">
        <v>92</v>
      </c>
      <c r="E1" s="3" t="s">
        <v>43</v>
      </c>
      <c r="F1" s="2" t="s">
        <v>75</v>
      </c>
      <c r="G1" s="4">
        <v>0</v>
      </c>
      <c r="H1" t="s">
        <v>13</v>
      </c>
      <c r="I1" t="s">
        <v>93</v>
      </c>
      <c r="K1" t="s">
        <v>121</v>
      </c>
      <c r="L1" s="30" t="s">
        <v>153</v>
      </c>
      <c r="M1" t="s">
        <v>94</v>
      </c>
      <c r="N1" t="s">
        <v>75</v>
      </c>
      <c r="O1" t="s">
        <v>143</v>
      </c>
    </row>
    <row r="2" spans="1:15" x14ac:dyDescent="0.25">
      <c r="A2" t="s">
        <v>94</v>
      </c>
      <c r="B2" t="s">
        <v>45</v>
      </c>
      <c r="C2" t="s">
        <v>95</v>
      </c>
      <c r="D2" s="2" t="s">
        <v>96</v>
      </c>
      <c r="E2" s="1" t="s">
        <v>97</v>
      </c>
      <c r="F2" s="2" t="s">
        <v>79</v>
      </c>
      <c r="G2" s="4">
        <v>0.7</v>
      </c>
      <c r="H2" t="s">
        <v>14</v>
      </c>
      <c r="I2" t="s">
        <v>98</v>
      </c>
      <c r="K2" t="s">
        <v>122</v>
      </c>
      <c r="L2" s="30" t="s">
        <v>123</v>
      </c>
      <c r="M2" t="s">
        <v>99</v>
      </c>
      <c r="N2" t="s">
        <v>77</v>
      </c>
      <c r="O2" t="s">
        <v>45</v>
      </c>
    </row>
    <row r="3" spans="1:15" x14ac:dyDescent="0.25">
      <c r="A3" t="s">
        <v>99</v>
      </c>
      <c r="C3" t="s">
        <v>100</v>
      </c>
      <c r="D3" s="2" t="s">
        <v>101</v>
      </c>
      <c r="E3" s="1" t="s">
        <v>102</v>
      </c>
      <c r="F3" s="2" t="s">
        <v>77</v>
      </c>
      <c r="G3" s="4">
        <v>0.3</v>
      </c>
      <c r="H3" t="s">
        <v>103</v>
      </c>
      <c r="I3" t="s">
        <v>104</v>
      </c>
      <c r="L3" s="30" t="s">
        <v>124</v>
      </c>
      <c r="M3" t="s">
        <v>105</v>
      </c>
      <c r="N3" t="s">
        <v>79</v>
      </c>
    </row>
    <row r="4" spans="1:15" x14ac:dyDescent="0.25">
      <c r="A4" t="s">
        <v>105</v>
      </c>
      <c r="C4" t="s">
        <v>38</v>
      </c>
      <c r="E4" s="1" t="s">
        <v>106</v>
      </c>
      <c r="H4" t="s">
        <v>107</v>
      </c>
      <c r="I4" t="s">
        <v>18</v>
      </c>
      <c r="L4" t="s">
        <v>125</v>
      </c>
    </row>
    <row r="5" spans="1:15" x14ac:dyDescent="0.25">
      <c r="A5" t="s">
        <v>108</v>
      </c>
      <c r="E5" s="1" t="s">
        <v>109</v>
      </c>
      <c r="H5" t="s">
        <v>110</v>
      </c>
      <c r="I5" t="s">
        <v>111</v>
      </c>
      <c r="L5" s="30" t="s">
        <v>126</v>
      </c>
    </row>
    <row r="6" spans="1:15" x14ac:dyDescent="0.25">
      <c r="E6" s="1" t="s">
        <v>112</v>
      </c>
      <c r="I6" t="s">
        <v>113</v>
      </c>
      <c r="L6" s="30" t="s">
        <v>154</v>
      </c>
    </row>
    <row r="7" spans="1:15" x14ac:dyDescent="0.25">
      <c r="E7" s="1" t="s">
        <v>114</v>
      </c>
      <c r="I7" t="s">
        <v>146</v>
      </c>
      <c r="L7" s="30" t="s">
        <v>127</v>
      </c>
    </row>
    <row r="8" spans="1:15" x14ac:dyDescent="0.25">
      <c r="E8" s="1" t="s">
        <v>115</v>
      </c>
      <c r="L8" s="30" t="s">
        <v>148</v>
      </c>
    </row>
    <row r="9" spans="1:15" x14ac:dyDescent="0.25">
      <c r="L9" s="30" t="s">
        <v>128</v>
      </c>
    </row>
    <row r="10" spans="1:15" x14ac:dyDescent="0.25">
      <c r="L10" s="30" t="s">
        <v>129</v>
      </c>
    </row>
    <row r="11" spans="1:15" x14ac:dyDescent="0.25">
      <c r="L11" s="30" t="s">
        <v>130</v>
      </c>
    </row>
    <row r="12" spans="1:15" x14ac:dyDescent="0.25">
      <c r="L12" s="30" t="s">
        <v>131</v>
      </c>
    </row>
    <row r="13" spans="1:15" x14ac:dyDescent="0.25">
      <c r="L13" s="30" t="s">
        <v>151</v>
      </c>
    </row>
  </sheetData>
  <pageMargins left="0.7" right="0.7" top="0.75" bottom="0.75" header="0.3" footer="0.3"/>
  <headerFooter>
    <oddHeader>&amp;C&amp;"Calibri"&amp;10&amp;K000000 Internal&amp;1#_x000D_</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AUTOS  NOTA 322</vt:lpstr>
      <vt:lpstr>AUTOS NOTA 321</vt:lpstr>
      <vt:lpstr>AUTOS NOTA 324</vt:lpstr>
      <vt:lpstr>TASACION </vt:lpstr>
      <vt:lpstr>AUTOS NOTA 325</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Marlyn Katherine Rodríguez Rincón</cp:lastModifiedBy>
  <cp:revision/>
  <dcterms:created xsi:type="dcterms:W3CDTF">2020-12-07T14:41:17Z</dcterms:created>
  <dcterms:modified xsi:type="dcterms:W3CDTF">2024-09-06T03:51:35Z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43847">
    <vt:lpwstr>02092021143847;CE02653;0</vt:lpwstr>
  </property>
  <property fmtid="{D5CDD505-2E9C-101B-9397-08002B2CF9AE}" pid="20" name="OfficeDocumentSecurity_02092021143943">
    <vt:lpwstr>02092021143943;CE02653;0</vt:lpwstr>
  </property>
  <property fmtid="{D5CDD505-2E9C-101B-9397-08002B2CF9AE}" pid="21" name="OfficeDocumentSecurity_02092021144022">
    <vt:lpwstr>02092021144022;CE02653;0</vt:lpwstr>
  </property>
  <property fmtid="{D5CDD505-2E9C-101B-9397-08002B2CF9AE}" pid="22" name="MSIP_Label_863bc15e-e7bf-41c1-bdb3-03882d8a2e2c_Enabled">
    <vt:lpwstr>true</vt:lpwstr>
  </property>
  <property fmtid="{D5CDD505-2E9C-101B-9397-08002B2CF9AE}" pid="23" name="MSIP_Label_863bc15e-e7bf-41c1-bdb3-03882d8a2e2c_SetDate">
    <vt:lpwstr>2023-02-15T12:41:27Z</vt:lpwstr>
  </property>
  <property fmtid="{D5CDD505-2E9C-101B-9397-08002B2CF9AE}" pid="24" name="MSIP_Label_863bc15e-e7bf-41c1-bdb3-03882d8a2e2c_Method">
    <vt:lpwstr>Privileged</vt:lpwstr>
  </property>
  <property fmtid="{D5CDD505-2E9C-101B-9397-08002B2CF9AE}" pid="25" name="MSIP_Label_863bc15e-e7bf-41c1-bdb3-03882d8a2e2c_Name">
    <vt:lpwstr>863bc15e-e7bf-41c1-bdb3-03882d8a2e2c</vt:lpwstr>
  </property>
  <property fmtid="{D5CDD505-2E9C-101B-9397-08002B2CF9AE}" pid="26" name="MSIP_Label_863bc15e-e7bf-41c1-bdb3-03882d8a2e2c_SiteId">
    <vt:lpwstr>6e06e42d-6925-47c6-b9e7-9581c7ca302a</vt:lpwstr>
  </property>
  <property fmtid="{D5CDD505-2E9C-101B-9397-08002B2CF9AE}" pid="27" name="MSIP_Label_863bc15e-e7bf-41c1-bdb3-03882d8a2e2c_ActionId">
    <vt:lpwstr>ecc5e9df-e1db-4698-8463-abf3c56b12d7</vt:lpwstr>
  </property>
  <property fmtid="{D5CDD505-2E9C-101B-9397-08002B2CF9AE}" pid="28" name="MSIP_Label_863bc15e-e7bf-41c1-bdb3-03882d8a2e2c_ContentBits">
    <vt:lpwstr>1</vt:lpwstr>
  </property>
</Properties>
</file>