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EDCAB1AE-8820-4D91-8518-F13B3664F4C0}" xr6:coauthVersionLast="47" xr6:coauthVersionMax="47" xr10:uidLastSave="{00000000-0000-0000-0000-000000000000}"/>
  <bookViews>
    <workbookView xWindow="-120" yWindow="-120" windowWidth="29040" windowHeight="15840" activeTab="3" xr2:uid="{00000000-000D-0000-FFFF-FFFF00000000}"/>
  </bookViews>
  <sheets>
    <sheet name="AUTOS  NOTA 322" sheetId="1" r:id="rId1"/>
    <sheet name="AUTOS NOTA 321" sheetId="7" r:id="rId2"/>
    <sheet name="Gráfico1" sheetId="13" r:id="rId3"/>
    <sheet name="AUTOS NOTA 324-478" sheetId="8" r:id="rId4"/>
    <sheet name="TASACION " sheetId="10" state="hidden" r:id="rId5"/>
    <sheet name="AUTOS NOTA 325" sheetId="9" r:id="rId6"/>
    <sheet name="CONCEPTO DE CONCILIACIÓN 330 " sheetId="11" r:id="rId7"/>
    <sheet name="CAMBIO DE CONTINGENCIA 423" sheetId="12" r:id="rId8"/>
    <sheet name="Hoja2" sheetId="6" state="hidden" r:id="rId9"/>
  </sheets>
  <externalReferences>
    <externalReference r:id="rId10"/>
    <externalReference r:id="rId11"/>
    <externalReference r:id="rId12"/>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<sst xmlns="http://schemas.openxmlformats.org/spreadsheetml/2006/main" count="317" uniqueCount="217">
  <si>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</si>
  <si>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</si>
  <si>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</si>
  <si>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</si>
  <si>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</si>
  <si>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</si>
  <si>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</si>
  <si>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</si>
  <si>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</si>
  <si>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</si>
  <si>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</si>
  <si>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</si>
  <si>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</si>
  <si>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</si>
  <si>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</si>
  <si>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</si>
  <si>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</si>
  <si>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</si>
  <si>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</si>
  <si>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</si>
  <si>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</si>
  <si>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</si>
  <si>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</si>
  <si>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</si>
  <si>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</si>
  <si>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</si>
  <si>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</si>
  <si>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</si>
  <si>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</si>
  <si>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</si>
  <si>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</si>
  <si>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</si>
  <si>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</si>
  <si>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</si>
  <si>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</si>
  <si>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</si>
  <si>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</si>
  <si>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</si>
  <si>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</si>
  <si>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</si>
  <si>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</si>
  <si>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</si>
  <si>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</si>
  <si>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</si>
  <si>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</si>
  <si>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</si>
  <si>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</si>
  <si>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</si>
  <si>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</si>
  <si>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</si>
  <si>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</si>
  <si>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</si>
  <si>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</si>
  <si>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</si>
  <si>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</si>
  <si>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</si>
  <si>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</si>
  <si>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</si>
  <si>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</si>
  <si>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</si>
  <si>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</si>
  <si>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</si>
  <si>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</si>
  <si>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</si>
  <si>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</si>
  <si>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</si>
  <si>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</si>
  <si>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</si>
  <si>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</si>
  <si>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</si>
  <si>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</si>
  <si>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</si>
  <si>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</si>
  <si>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</si>
  <si>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</si>
  <si>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</si>
  <si>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</si>
  <si>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</si>
  <si>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</si>
  <si>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</si>
  <si>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</si>
  <si>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</si>
  <si>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</si>
  <si>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</si>
  <si>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</si>
  <si>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</si>
  <si>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</si>
  <si>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</si>
  <si>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</si>
  <si>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</si>
  <si>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</si>
  <si>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</si>
  <si>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</si>
  <si>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</si>
  <si>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</si>
  <si>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</si>
  <si>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</si>
  <si>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</si>
  <si>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</si>
  <si>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</si>
  <si>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</si>
  <si>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</si>
  <si>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</si>
  <si>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</si>
  <si>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</si>
  <si>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</si>
  <si>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</si>
  <si>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</si>
  <si>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</si>
  <si>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</si>
  <si>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</si>
  <si>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</si>
  <si>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</si>
  <si>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</si>
  <si>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</si>
  <si>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</si>
  <si>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</si>
  <si>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</si>
  <si>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</si>
  <si>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</si>
  <si>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</si>
  <si>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</si>
  <si>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</si>
  <si>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</si>
  <si>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</si>
  <si>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</si>
  <si>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</si>
  <si>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</si>
  <si>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</si>
  <si>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</si>
  <si>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</si>
  <si>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</si>
  <si>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</si>
  <si>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</si>
  <si>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</si>
  <si>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</si>
  <si>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</si>
  <si>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</si>
  <si>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</si>
  <si>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</si>
  <si>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</si>
  <si>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</si>
  <si>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</si>
  <si>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</si>
  <si>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</si>
  <si>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</si>
  <si>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</si>
  <si>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</si>
  <si>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</si>
  <si>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</si>
  <si>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</si>
  <si>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</si>
  <si>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</si>
  <si>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</si>
  <si>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</si>
  <si>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</si>
  <si>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</si>
  <si>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</si>
  <si>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</si>
  <si>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</si>
  <si>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</si>
  <si>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</si>
  <si>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</si>
  <si>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</si>
  <si>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</si>
  <si>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</si>
  <si>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</si>
  <si>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</si>
  <si>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</si>
  <si>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</si>
  <si>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</si>
  <si>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</si>
  <si>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</si>
  <si>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</si>
  <si>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</si>
  <si>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</si>
  <si>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</si>
  <si>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</si>
  <si>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</si>
  <si>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</si>
  <si>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</si>
  <si>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</si>
  <si>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</si>
  <si>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</si>
  <si>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</si>
  <si>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</si>
  <si>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</si>
  <si>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</si>
  <si>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</si>
  <si>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</si>
  <si>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</si>
  <si>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</si>
  <si>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</si>
  <si>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</si>
  <si>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</si>
  <si>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r>
      <t>110014003036-</t>
    </r>
    <r>
      <rPr>
        <b/>
        <u/>
        <sz val="11"/>
        <color theme="1"/>
        <rFont val="Calibri"/>
        <family val="2"/>
        <scheme val="minor"/>
      </rPr>
      <t>2024-00427</t>
    </r>
    <r>
      <rPr>
        <sz val="11"/>
        <color theme="1"/>
        <rFont val="Calibri"/>
        <family val="2"/>
        <scheme val="minor"/>
      </rPr>
      <t>-00</t>
    </r>
  </si>
  <si>
    <t>JUZGADO 36 CIVIL MUNICIPAL DE BOGOTÁ</t>
  </si>
  <si>
    <t>ANDRÉS FELIPE TORRES RODRÍGUEZ (PROPIETARIO) - MARCO ALBERTO TORRES DELGADO (CONDUCTOR)</t>
  </si>
  <si>
    <t>ISBEL LAMPREA MUR (VICTIMA - 07/12/1969) - FERNANDO LARA (VICTIMA - 25/06/1983) - ÍNGRID YURANI PORTELA LAMPREA (HIJA - 11/10/1986) - ANDREA JULIETH PORTELA LAMPREA (HIJA - 27/10/1993) - RUTH LIZETH PORTELA LAMPREA (HIJA - 10/06/1990)</t>
  </si>
  <si>
    <t xml:space="preserve">ISBEL LAMPREA MUR - FERNANDO LARA (LESIONADOS) </t>
  </si>
  <si>
    <t>39.566.064 - 11.229.790</t>
  </si>
  <si>
    <t>DESCONOCIDO</t>
  </si>
  <si>
    <t>UNIÓN MARITAL DE HECHO</t>
  </si>
  <si>
    <t>07/12/1969 - 25/06/1983</t>
  </si>
  <si>
    <t>53 AÑOS - 39 AÑOS</t>
  </si>
  <si>
    <t>N/A</t>
  </si>
  <si>
    <t>2 (SIN IPAT)</t>
  </si>
  <si>
    <t>1. El día ocho (08) de diciembre de 2022, siendo las 3:20 pm, la señora ISBEL LAMPREA MUR se encontraba caminando sobre la vía Tocaima- Vereda Presidente, en compañía de su esposo, el señor FERNANDO LARA, cuando fueron atropellados por el vehículo de placas DZR-422, conducido por el señor MARCO ALBERTO TORRES DELGADO.
2. Aducen los demandantes que el señor MARCO ALBERTO TORRES DELGADO huyó del lugar y posteriormente fue retenido en el CAI de ciudad Montes en el municipio de Girardot.
3. Se refiere en el libelo de la demanda que, debido a las lesiones sufridas, la señora ISBEL LAMPREA MUR fue diagnosticada con un traumatismo cerebral focal y el señor FERNANDO LARA, con una contusión de otras partes de la muñeca y de la mano.</t>
  </si>
  <si>
    <t>ANDRÉS FELIPE TORRES RODRÍGUEZ</t>
  </si>
  <si>
    <t>DZR422</t>
  </si>
  <si>
    <t>023146370 / 0</t>
  </si>
  <si>
    <t xml:space="preserve">SINIESTRO 121388209   LEGIS </t>
  </si>
  <si>
    <t>Daño a la vida en relación</t>
  </si>
  <si>
    <t>Desde las 00:00 horas del 01/09/2022 hasta las 24:00 horas del 31/08/2023</t>
  </si>
  <si>
    <t>Como liquidación objetiva de perjuicios se llegó a $35.000.000. Lo anterior, con base en los siguientes fundamentos jurídicos: 
1. Daño emergente: No se reconoce suma alguna, toda vez que no se encuentra acreditado, siquiera de forma sumaria, la erogación por valor de $2.000.000 por concepto de medicamentos requeridos para palear las presuntas lesiones causadas en el accidente; así como tampoco se prueba de forma idónea haber incurrido en la suma de $1.300.000 con el fin de contratar a dos personas para atender el negocio de la señora Lamprea, razón por la que no se incluye dentro de la presente liquidación.
2. Daño moral. Se reconoce la suma de $10.000.000 para la señora Isbel Lamprea y Fernando Lara, cada uno,  mientras que a la señoras Íngrid Portela Lamprea, Andrea Portela Lamprea y Ruth Portela Lamprea la suma de $5.000.000. Esto en atención a lo establecido por la Corte Suprema de Justicia, en donde se reconoció la suma de $20.000.000 por lesiones de mediana gravedad, que involucran traumas en el cráneo y fractura frontal (SC780-2020, M.P. Ariel Salazar Ramírez). Considerando que en el presente caso no se evidencian fracturas ni lesiones de gravedad que hayan causado secuelas, se reconoce la suma total de $35.000.000.
3. Daño a la vida en relación. No se reconoce suma alguna, pues la parte demandante no logra demostrar una afectación a sus actividades cotidianas o del disfrute del diario vivir, de modo que ante la falta de prueba fehaciente que permita establecer la existencia de esta tipología de perjuicio, no es posible reconocerlos, de conformidad con la Corte Suprema de Justicia (SC5686－2018 del 19/12/2018. M.P. Margarita Cabello Blanco).
4. Deducible: No se encuentra contemplado dentro del contrato de seguro deducible alguno para el amparo de Responsabilidad Civil Extracontractual.</t>
  </si>
  <si>
    <t>La contingencia se califica como EVENTUAL, pues si bien existe cobertura temporal y material, dependerá del debate probatorio establecer la ocurrencia del hecho y el grado de responsabilidad del vehículo asegurado en el accidente de tránsito.
Lo primero que debe tomarse en consideración es que la Póliza de Seguro Automóviles Individual Livianos Particulares No. 023146370 / 0, cuyo asegurado es ANDRES FELIPE TORRES RODRÍGUEZ presta cobertura material y temporal, de conformidad con los hechos y pretensiones expuestas en el líbelo de la demanda. Frente a la cobertura temporal, debe señalarse que la ocurrencia del accidente (8 de diciembre de 2022) se encuentra dentro de la limitación temporal de la Póliza en mención, comprendida desde el 1 de septiembre de 2022 hasta el 31 de agosto de 2023, bajo la modalidad de ocurrencia. Aunado a ello, presta cobertura material, en tanto ampara la responsabilidad civil extracontractual, pretensión que se le endilga al asegurado.
Por otro lado, frente a la responsabilidad del asegurado, cabe señalar que dependerá del debate probatorio establecer la ocurrencia del accidente de tránsito y la incidencia del vehículo asegurado en el mismo. Al respecto, es importante mencionar que la parte demandante no aportó con la demanda, ni con el descorre traslado de las excepciones formuladas por los demandados, Informe Policial de Accidente de Tránsito, o prueba alguna que logre acreditar inequívocamente que el vehículo asegurado se encontraba inmerso en los hechos ocurridos el 8 de diciembre de 2022. Pues si bien, en el plenario obra prueba de la historia clínica de la señora isbel Lamprea y el señor Fernando Lara, en la que se corrobora que el 8 de diciembre de 2022 los dos señores fueron atendidos en la Clínica Junical S.A.S., por traumatismos consecuentes de un accidente de tránsito, lo cierto es que no existe prueba que acredite que en el accidente estuvo involucrado el vehículo de placas DZR422, del cual es propietario el asegurado. De conformidad con lo anterior, dependerá del debate probatorio, especialmente de los interrogatorios, establecer la presencia del vehículo asegurado en el accidente de tránsito, razón por la que, en este estado del proceso, la contingencia se califica como EVENTUAL.
Lo anterior sin perjuicio del carácter contingente del proceso.</t>
  </si>
  <si>
    <t>EXCEPCIONES DE MÉRITO FRENTE A LA DEMANDA
1.	EXCEPCIONES PLANTEADAS POR QUIEN FORMULÓ EL LLAMAMIENTO EN GARANTÍA A MI REPRESENTADA.
2.	INEXISTENCIA DE PRUEBA DEL HECHO GENERADOR DE DAÑO.
3.	INEXISTENCIA DE RESPONSABILIDAD POR LA FALTA DE ACREDITACIÓN DEL NEXO CAUSAL.
4.	REDUCCIÓN DE LA INDEMNIZACIÓN COMO CONSECUENCIA DE LA INCIDENCIA DE LA CONDUCTA DE ISBEL LAMPREA Y FERNANDO LARA EN LA PRODUCCIÓN DEL DAÑO. 
5.	IMPROCEDENCIA Y FALTA ABSOLUTA DE PRUEBA DEL DAÑO EMERGENTE
6.	IMPROCEDENCIA DE RECONOCIMIENTO Y TASACIÓN EXORBITANTE DEL DAÑO MORAL
7.	IMPROCEDENCIA DE RECONOCIMIENTO DEL DAÑO A LA VIDA EN RELACIÓN
8.	GENÉRICA O INNOMINADA
EXCEPCIONES FRENTE AL LLAMAMIENTO EN GARANTÍA
1.	FALTA DE LEGITIMACIÓN EN LA CAUSA PARA PROMOVER EL LLAMAMIENTO EN GARANTÍA POR PARTE DE MARCO ALBERTO TORRES DELGADO
2.	NO EXISTE OBLIGACIÓN INDEMNIZATORIA A CARGO DE ALLIANZ SEGUROS S.A., TODA VEZ QUE NO SE HA REALIZADO EL RIESGO ASEGURADO EN LA PÓLIZA 023146370 / 0.
3.	RIESGOS EXPRESAMENTE EXCLUIDOS EN LA PÓLIZA SEGURO AUTOMÓVILES INDIVIDUAL LIVIANOS PARTICULARES NO. 023146370 / 0
4.	CARÁCTER MERAMENTE INDEMNIZATORIO QUE REVISTEN LOS CONTRATOS DE SEGUROS.
5.	INEXISTENCIA DE SOLIDARIDAD ENTRE ALLIANZ SEGUROS S.A. Y LOS CODEMANDADOS
6.	LÍMITE DEL VALOR ASEGURADO. 
7.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</si>
</sst>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2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4"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xf>
    <xf numFmtId="164"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0" fillId="5" borderId="1" xfId="0" applyFill="1" applyBorder="1" applyAlignment="1">
      <alignment horizontal="justify" vertical="top"/>
    </xf>
    <xf numFmtId="165"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4"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theme" Target="theme/theme1.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2.xml"/><Relationship Id="rId5" Type="http://schemas.openxmlformats.org/officeDocument/2006/relationships/worksheet" Target="worksheets/sheet4.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'AUTOS NOTA 324-478'!$B$33:$B$39</c:f>
              <c:strCache>
                <c:ptCount val="7"/>
                <c:pt idx="0">
                  <c:v>Lucro Cesante</c:v>
                </c:pt>
                <c:pt idx="1">
                  <c:v>Daño Emergente</c:v>
                </c:pt>
                <c:pt idx="2">
                  <c:v>OTROS</c:v>
                </c:pt>
                <c:pt idx="3">
                  <c:v>COASEGURO RETENCION ALLIANZ (%)</c:v>
                </c:pt>
                <c:pt idx="4">
                  <c:v>DEDUCIBLE</c:v>
                </c:pt>
                <c:pt idx="5">
                  <c:v>PRIORIDAD DEL FONDO</c:v>
                </c:pt>
                <c:pt idx="6">
                  <c:v>CONCURRENCIA</c:v>
                </c:pt>
              </c:strCache>
            </c:strRef>
          </c:tx>
          <c:spPr>
            <a:solidFill>
              <a:schemeClr val="accent1"/>
            </a:solidFill>
            <a:ln>
              <a:noFill/>
            </a:ln>
            <a:effectLst/>
          </c:spPr>
          <c:invertIfNegative val="0"/>
          <c:cat>
            <c:strRef>
              <c:f>'AUTOS NOTA 324-478'!$A$40:$A$42</c:f>
              <c:strCache>
                <c:ptCount val="3"/>
                <c:pt idx="0">
                  <c:v>Reserva propuesta</c:v>
                </c:pt>
                <c:pt idx="1">
                  <c:v>Observaciones sobre el valor de la contingencia: (Se debe explicar como se aterrizaron las pretensiones.) si el caso es de daños indicar el valor comercial del vh</c:v>
                </c:pt>
                <c:pt idx="2">
                  <c:v>Defensa de la Aseguradora: (Enumerar y enunciar las excepciones propuestas demanda y/o llamamiento )</c:v>
                </c:pt>
              </c:strCache>
            </c:strRef>
          </c:cat>
          <c:val>
            <c:numRef>
              <c:f>'AUTOS NOTA 324-478'!$B$40:$B$42</c:f>
              <c:numCache>
                <c:formatCode>General</c:formatCode>
                <c:ptCount val="3"/>
                <c:pt idx="0" formatCode="_-&quot;$&quot;\ * #,##0_-;\-&quot;$&quot;\ * #,##0_-;_-&quot;$&quot;\ * &quot;-&quot;_-;_-@_-">
                  <c:v>10500000</c:v>
                </c:pt>
                <c:pt idx="1">
                  <c:v>0</c:v>
                </c:pt>
                <c:pt idx="2">
                  <c:v>0</c:v>
                </c:pt>
              </c:numCache>
            </c:numRef>
          </c:val>
          <c:extLst>
            <c:ext xmlns:c16="http://schemas.microsoft.com/office/drawing/2014/chart" uri="{C3380CC4-5D6E-409C-BE32-E72D297353CC}">
              <c16:uniqueId val="{00000000-8E1D-4D92-9970-F2A7B204F8BC}"/>
            </c:ext>
          </c:extLst>
        </c:ser>
        <c:ser>
          <c:idx val="1"/>
          <c:order val="1"/>
          <c:tx>
            <c:strRef>
              <c:f>'AUTOS NOTA 324-478'!$C$33:$C$39</c:f>
              <c:strCache>
                <c:ptCount val="7"/>
                <c:pt idx="0">
                  <c:v> $ - </c:v>
                </c:pt>
                <c:pt idx="1">
                  <c:v> $ - </c:v>
                </c:pt>
                <c:pt idx="3">
                  <c:v>100%</c:v>
                </c:pt>
                <c:pt idx="4">
                  <c:v> $ - </c:v>
                </c:pt>
                <c:pt idx="6">
                  <c:v>100%</c:v>
                </c:pt>
              </c:strCache>
            </c:strRef>
          </c:tx>
          <c:spPr>
            <a:solidFill>
              <a:schemeClr val="accent2"/>
            </a:solidFill>
            <a:ln>
              <a:noFill/>
            </a:ln>
            <a:effectLst/>
          </c:spPr>
          <c:invertIfNegative val="0"/>
          <c:cat>
            <c:strRef>
              <c:f>'AUTOS NOTA 324-478'!$A$40:$A$42</c:f>
              <c:strCache>
                <c:ptCount val="3"/>
                <c:pt idx="0">
                  <c:v>Reserva propuesta</c:v>
                </c:pt>
                <c:pt idx="1">
                  <c:v>Observaciones sobre el valor de la contingencia: (Se debe explicar como se aterrizaron las pretensiones.) si el caso es de daños indicar el valor comercial del vh</c:v>
                </c:pt>
                <c:pt idx="2">
                  <c:v>Defensa de la Aseguradora: (Enumerar y enunciar las excepciones propuestas demanda y/o llamamiento )</c:v>
                </c:pt>
              </c:strCache>
            </c:strRef>
          </c:cat>
          <c:val>
            <c:numRef>
              <c:f>'AUTOS NOTA 324-478'!$C$40:$C$42</c:f>
              <c:numCache>
                <c:formatCode>General</c:formatCode>
                <c:ptCount val="3"/>
              </c:numCache>
            </c:numRef>
          </c:val>
          <c:extLst>
            <c:ext xmlns:c16="http://schemas.microsoft.com/office/drawing/2014/chart" uri="{C3380CC4-5D6E-409C-BE32-E72D297353CC}">
              <c16:uniqueId val="{00000001-8E1D-4D92-9970-F2A7B204F8BC}"/>
            </c:ext>
          </c:extLst>
        </c:ser>
        <c:dLbls>
          <c:showLegendKey val="0"/>
          <c:showVal val="0"/>
          <c:showCatName val="0"/>
          <c:showSerName val="0"/>
          <c:showPercent val="0"/>
          <c:showBubbleSize val="0"/>
        </c:dLbls>
        <c:gapWidth val="219"/>
        <c:overlap val="-27"/>
        <c:axId val="946755039"/>
        <c:axId val="946755519"/>
      </c:barChart>
      <c:catAx>
        <c:axId val="94675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6755519"/>
        <c:crosses val="autoZero"/>
        <c:auto val="1"/>
        <c:lblAlgn val="ctr"/>
        <c:lblOffset val="100"/>
        <c:noMultiLvlLbl val="0"/>
      </c:catAx>
      <c:valAx>
        <c:axId val="94675551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 #,##0_-;\-&quot;$&quot;\ * #,##0_-;_-&quot;$&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6755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B429512-28B6-407C-BAED-D60C4F744C07}">
  <sheetPr>
    <tabColor theme="3" tint="-0.499984740745262"/>
  </sheetPr>
  <sheetViews>
    <sheetView zoomScale="11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311" cy="6066824"/>
    <xdr:graphicFrame macro="">
      <xdr:nvGraphicFramePr>
        <xdr:cNvPr id="2" name="Gráfico 1">
          <a:extLst>
            <a:ext uri="{FF2B5EF4-FFF2-40B4-BE49-F238E27FC236}">
              <a16:creationId xmlns:a16="http://schemas.microsoft.com/office/drawing/2014/main" id="{7DD147B5-97C4-5E9B-2FC8-D75438A5EBD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85" zoomScaleNormal="85" workbookViewId="0">
      <selection activeCell="B35" sqref="B3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162</v>
      </c>
      <c r="B2" s="59" t="s">
        <v>195</v>
      </c>
      <c r="C2" s="60"/>
    </row>
    <row r="3" spans="1:3" x14ac:dyDescent="0.25">
      <c r="A3" s="5" t="s">
        <v>125</v>
      </c>
      <c r="B3" s="57" t="s">
        <v>196</v>
      </c>
      <c r="C3" s="58"/>
    </row>
    <row r="4" spans="1:3" ht="14.45" customHeight="1" x14ac:dyDescent="0.25">
      <c r="A4" s="5" t="s">
        <v>141</v>
      </c>
      <c r="B4" s="57" t="s">
        <v>197</v>
      </c>
      <c r="C4" s="58"/>
    </row>
    <row r="5" spans="1:3" ht="31.5" customHeight="1" x14ac:dyDescent="0.25">
      <c r="A5" s="5" t="s">
        <v>142</v>
      </c>
      <c r="B5" s="57" t="s">
        <v>198</v>
      </c>
      <c r="C5" s="58"/>
    </row>
    <row r="6" spans="1:3" x14ac:dyDescent="0.25">
      <c r="A6" s="5" t="s">
        <v>143</v>
      </c>
      <c r="B6" s="55" t="s">
        <v>102</v>
      </c>
      <c r="C6" s="55"/>
    </row>
    <row r="7" spans="1:3" x14ac:dyDescent="0.25">
      <c r="A7" s="25" t="s">
        <v>144</v>
      </c>
      <c r="B7" s="57" t="s">
        <v>126</v>
      </c>
      <c r="C7" s="58"/>
    </row>
    <row r="8" spans="1:3" ht="23.1" customHeight="1" x14ac:dyDescent="0.25">
      <c r="A8" s="26" t="s">
        <v>145</v>
      </c>
      <c r="B8" s="55" t="s">
        <v>199</v>
      </c>
      <c r="C8" s="55"/>
    </row>
    <row r="9" spans="1:3" x14ac:dyDescent="0.25">
      <c r="A9" s="26" t="s">
        <v>146</v>
      </c>
      <c r="B9" s="55" t="s">
        <v>200</v>
      </c>
      <c r="C9" s="55"/>
    </row>
    <row r="10" spans="1:3" x14ac:dyDescent="0.25">
      <c r="A10" s="26" t="s">
        <v>147</v>
      </c>
      <c r="B10" s="56" t="s">
        <v>201</v>
      </c>
      <c r="C10" s="56"/>
    </row>
    <row r="11" spans="1:3" ht="30" customHeight="1" x14ac:dyDescent="0.25">
      <c r="A11" s="27" t="s">
        <v>148</v>
      </c>
      <c r="B11" s="56" t="s">
        <v>201</v>
      </c>
      <c r="C11" s="56"/>
    </row>
    <row r="12" spans="1:3" ht="30" customHeight="1" x14ac:dyDescent="0.25">
      <c r="A12" s="5" t="s">
        <v>149</v>
      </c>
      <c r="B12" s="56" t="s">
        <v>201</v>
      </c>
      <c r="C12" s="56"/>
    </row>
    <row r="13" spans="1:3" x14ac:dyDescent="0.25">
      <c r="A13" s="5" t="s">
        <v>150</v>
      </c>
      <c r="B13" s="55" t="s">
        <v>202</v>
      </c>
      <c r="C13" s="55"/>
    </row>
    <row r="14" spans="1:3" x14ac:dyDescent="0.25">
      <c r="A14" s="5" t="s">
        <v>151</v>
      </c>
      <c r="B14" s="62" t="s">
        <v>203</v>
      </c>
      <c r="C14" s="55"/>
    </row>
    <row r="15" spans="1:3" x14ac:dyDescent="0.25">
      <c r="A15" s="5" t="s">
        <v>152</v>
      </c>
      <c r="B15" s="55" t="s">
        <v>204</v>
      </c>
      <c r="C15" s="55"/>
    </row>
    <row r="16" spans="1:3" x14ac:dyDescent="0.25">
      <c r="A16" s="5" t="s">
        <v>153</v>
      </c>
      <c r="B16" s="55" t="s">
        <v>205</v>
      </c>
      <c r="C16" s="55"/>
    </row>
    <row r="17" spans="1:3" ht="15" customHeight="1" x14ac:dyDescent="0.25">
      <c r="A17" s="5" t="s">
        <v>154</v>
      </c>
      <c r="B17" s="56" t="s">
        <v>201</v>
      </c>
      <c r="C17" s="56"/>
    </row>
    <row r="18" spans="1:3" x14ac:dyDescent="0.25">
      <c r="A18" s="5" t="s">
        <v>155</v>
      </c>
      <c r="B18" s="56" t="s">
        <v>201</v>
      </c>
      <c r="C18" s="56"/>
    </row>
    <row r="19" spans="1:3" ht="18.75" customHeight="1" x14ac:dyDescent="0.25">
      <c r="A19" s="5" t="s">
        <v>156</v>
      </c>
      <c r="B19" s="56" t="s">
        <v>201</v>
      </c>
      <c r="C19" s="56"/>
    </row>
    <row r="20" spans="1:3" x14ac:dyDescent="0.25">
      <c r="A20" s="5" t="s">
        <v>157</v>
      </c>
      <c r="B20" s="55" t="s">
        <v>206</v>
      </c>
      <c r="C20" s="55"/>
    </row>
    <row r="21" spans="1:3" ht="17.25" customHeight="1" x14ac:dyDescent="0.25">
      <c r="A21" s="5" t="s">
        <v>158</v>
      </c>
      <c r="B21" s="56" t="s">
        <v>118</v>
      </c>
      <c r="C21" s="56"/>
    </row>
    <row r="22" spans="1:3" x14ac:dyDescent="0.25">
      <c r="A22" s="26" t="s">
        <v>159</v>
      </c>
      <c r="B22" s="67">
        <v>44903</v>
      </c>
      <c r="C22" s="66"/>
    </row>
    <row r="23" spans="1:3" x14ac:dyDescent="0.25">
      <c r="A23" s="26" t="s">
        <v>160</v>
      </c>
      <c r="B23" s="67">
        <v>45210</v>
      </c>
      <c r="C23" s="67"/>
    </row>
    <row r="24" spans="1:3" x14ac:dyDescent="0.25">
      <c r="A24" s="26" t="s">
        <v>161</v>
      </c>
      <c r="B24" s="67">
        <v>45267</v>
      </c>
      <c r="C24" s="67"/>
    </row>
    <row r="25" spans="1:3" x14ac:dyDescent="0.25">
      <c r="A25" s="61" t="s">
        <v>119</v>
      </c>
      <c r="B25" s="66" t="s">
        <v>207</v>
      </c>
      <c r="C25" s="53"/>
    </row>
    <row r="26" spans="1:3" x14ac:dyDescent="0.25">
      <c r="A26" s="61"/>
      <c r="B26" s="53"/>
      <c r="C26" s="53"/>
    </row>
    <row r="27" spans="1:3" ht="100.5" customHeight="1" x14ac:dyDescent="0.25">
      <c r="A27" s="61"/>
      <c r="B27" s="53"/>
      <c r="C27" s="53"/>
    </row>
    <row r="28" spans="1:3" x14ac:dyDescent="0.25">
      <c r="A28" s="26" t="s">
        <v>163</v>
      </c>
      <c r="B28" s="53" t="s">
        <v>208</v>
      </c>
      <c r="C28" s="53"/>
    </row>
    <row r="29" spans="1:3" x14ac:dyDescent="0.25">
      <c r="A29" s="26" t="s">
        <v>164</v>
      </c>
      <c r="B29" s="63">
        <v>81717297</v>
      </c>
      <c r="C29" s="53"/>
    </row>
    <row r="30" spans="1:3" x14ac:dyDescent="0.25">
      <c r="A30" s="26" t="s">
        <v>165</v>
      </c>
      <c r="B30" s="53" t="s">
        <v>209</v>
      </c>
      <c r="C30" s="53"/>
    </row>
    <row r="31" spans="1:3" x14ac:dyDescent="0.25">
      <c r="A31" s="26" t="s">
        <v>166</v>
      </c>
      <c r="B31" s="53" t="s">
        <v>210</v>
      </c>
      <c r="C31" s="53"/>
    </row>
    <row r="32" spans="1:3" x14ac:dyDescent="0.25">
      <c r="A32" s="26" t="s">
        <v>167</v>
      </c>
      <c r="B32" s="64">
        <v>45525</v>
      </c>
      <c r="C32" s="65"/>
    </row>
    <row r="33" spans="1:3" x14ac:dyDescent="0.25">
      <c r="A33" s="5" t="s">
        <v>168</v>
      </c>
      <c r="B33" s="62">
        <v>45568</v>
      </c>
      <c r="C33" s="62"/>
    </row>
    <row r="34" spans="1:3" ht="45" x14ac:dyDescent="0.25">
      <c r="A34" s="5" t="s">
        <v>169</v>
      </c>
      <c r="B34" s="62">
        <v>45601</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C19" sqref="C1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7" t="s">
        <v>10</v>
      </c>
      <c r="B1" s="87"/>
      <c r="C1" s="87"/>
    </row>
    <row r="2" spans="1:3" ht="15.75" customHeight="1" x14ac:dyDescent="0.25">
      <c r="A2" s="20" t="s">
        <v>11</v>
      </c>
      <c r="B2" s="77" t="s">
        <v>211</v>
      </c>
      <c r="C2" s="78"/>
    </row>
    <row r="3" spans="1:3" s="2" customFormat="1" x14ac:dyDescent="0.25">
      <c r="A3" s="5" t="s">
        <v>1</v>
      </c>
      <c r="B3" s="55" t="str">
        <f>'AUTOS  NOTA 322'!B2:C2</f>
        <v>110014003036-2024-00427-00</v>
      </c>
      <c r="C3" s="55"/>
    </row>
    <row r="4" spans="1:3" s="2" customFormat="1" x14ac:dyDescent="0.25">
      <c r="A4" s="5" t="s">
        <v>2</v>
      </c>
      <c r="B4" s="55" t="str">
        <f>'AUTOS  NOTA 322'!B3:C3</f>
        <v>JUZGADO 36 CIVIL MUNICIPAL DE BOGOTÁ</v>
      </c>
      <c r="C4" s="55"/>
    </row>
    <row r="5" spans="1:3" s="2" customFormat="1" x14ac:dyDescent="0.25">
      <c r="A5" s="5" t="s">
        <v>3</v>
      </c>
      <c r="B5" s="55" t="str">
        <f>'AUTOS  NOTA 322'!B4:C4</f>
        <v>ANDRÉS FELIPE TORRES RODRÍGUEZ (PROPIETARIO) - MARCO ALBERTO TORRES DELGADO (CONDUCTOR)</v>
      </c>
      <c r="C5" s="55"/>
    </row>
    <row r="6" spans="1:3" s="2" customFormat="1" x14ac:dyDescent="0.25">
      <c r="A6" s="5" t="s">
        <v>4</v>
      </c>
      <c r="B6" s="55" t="str">
        <f>'AUTOS  NOTA 322'!B5:C5</f>
        <v>ISBEL LAMPREA MUR (VICTIMA - 07/12/1969) - FERNANDO LARA (VICTIMA - 25/06/1983) - ÍNGRID YURANI PORTELA LAMPREA (HIJA - 11/10/1986) - ANDREA JULIETH PORTELA LAMPREA (HIJA - 27/10/1993) - RUTH LIZETH PORTELA LAMPREA (HIJA - 10/06/1990)</v>
      </c>
      <c r="C6" s="55"/>
    </row>
    <row r="7" spans="1:3" s="2" customFormat="1" x14ac:dyDescent="0.25">
      <c r="A7" s="5" t="s">
        <v>5</v>
      </c>
      <c r="B7" s="55" t="str">
        <f>'AUTOS  NOTA 322'!B6:C6</f>
        <v>LLAMADA EN GARANTIA</v>
      </c>
      <c r="C7" s="55"/>
    </row>
    <row r="8" spans="1:3" s="2" customFormat="1" x14ac:dyDescent="0.25">
      <c r="A8" s="29" t="s">
        <v>100</v>
      </c>
      <c r="B8" s="55" t="str">
        <f>'AUTOS  NOTA 322'!B7:C8</f>
        <v xml:space="preserve">ISBEL LAMPREA MUR - FERNANDO LARA (LESIONADOS) </v>
      </c>
      <c r="C8" s="55"/>
    </row>
    <row r="9" spans="1:3" x14ac:dyDescent="0.25">
      <c r="A9" s="20" t="s">
        <v>12</v>
      </c>
      <c r="B9" s="55">
        <v>23146370</v>
      </c>
      <c r="C9" s="55"/>
    </row>
    <row r="10" spans="1:3" x14ac:dyDescent="0.25">
      <c r="A10" s="20" t="s">
        <v>9</v>
      </c>
      <c r="B10" s="55" t="s">
        <v>105</v>
      </c>
      <c r="C10" s="55"/>
    </row>
    <row r="11" spans="1:3" x14ac:dyDescent="0.25">
      <c r="A11" s="20" t="s">
        <v>13</v>
      </c>
      <c r="B11" s="70">
        <v>4000000000</v>
      </c>
      <c r="C11" s="71"/>
    </row>
    <row r="12" spans="1:3" x14ac:dyDescent="0.25">
      <c r="A12" s="20" t="s">
        <v>114</v>
      </c>
      <c r="B12" s="70">
        <v>0</v>
      </c>
      <c r="C12" s="71"/>
    </row>
    <row r="13" spans="1:3" x14ac:dyDescent="0.25">
      <c r="A13" s="20" t="s">
        <v>14</v>
      </c>
      <c r="B13" s="57" t="s">
        <v>76</v>
      </c>
      <c r="C13" s="58"/>
    </row>
    <row r="14" spans="1:3" x14ac:dyDescent="0.25">
      <c r="A14" s="20" t="s">
        <v>15</v>
      </c>
      <c r="B14" s="56" t="s">
        <v>213</v>
      </c>
      <c r="C14" s="55"/>
    </row>
    <row r="15" spans="1:3" x14ac:dyDescent="0.25">
      <c r="A15" s="20" t="s">
        <v>16</v>
      </c>
      <c r="B15" s="55" t="s">
        <v>17</v>
      </c>
      <c r="C15" s="55"/>
    </row>
    <row r="16" spans="1:3" x14ac:dyDescent="0.25">
      <c r="A16" s="20" t="s">
        <v>18</v>
      </c>
      <c r="B16" s="55" t="s">
        <v>17</v>
      </c>
      <c r="C16" s="55"/>
    </row>
    <row r="17" spans="1:3" x14ac:dyDescent="0.25">
      <c r="A17" s="74" t="s">
        <v>19</v>
      </c>
      <c r="B17" s="55"/>
      <c r="C17" s="55"/>
    </row>
    <row r="18" spans="1:3" x14ac:dyDescent="0.25">
      <c r="A18" s="75"/>
      <c r="B18" s="10" t="s">
        <v>21</v>
      </c>
      <c r="C18" s="10" t="s">
        <v>22</v>
      </c>
    </row>
    <row r="19" spans="1:3" x14ac:dyDescent="0.25">
      <c r="A19" s="75"/>
      <c r="B19" s="6" t="s">
        <v>117</v>
      </c>
      <c r="C19" s="6"/>
    </row>
    <row r="20" spans="1:3" x14ac:dyDescent="0.25">
      <c r="A20" s="75"/>
      <c r="B20" s="6"/>
      <c r="C20" s="6"/>
    </row>
    <row r="21" spans="1:3" x14ac:dyDescent="0.25">
      <c r="A21" s="76"/>
      <c r="B21" s="6"/>
      <c r="C21" s="6"/>
    </row>
    <row r="22" spans="1:3" x14ac:dyDescent="0.25">
      <c r="A22" s="20" t="s">
        <v>23</v>
      </c>
      <c r="B22" s="55"/>
      <c r="C22" s="55"/>
    </row>
    <row r="23" spans="1:3" x14ac:dyDescent="0.25">
      <c r="A23" s="20" t="s">
        <v>24</v>
      </c>
      <c r="B23" s="77"/>
      <c r="C23" s="78"/>
    </row>
    <row r="24" spans="1:3" x14ac:dyDescent="0.25">
      <c r="A24" s="20" t="s">
        <v>25</v>
      </c>
      <c r="B24" s="55" t="s">
        <v>84</v>
      </c>
      <c r="C24" s="55"/>
    </row>
    <row r="25" spans="1:3" x14ac:dyDescent="0.25">
      <c r="A25" s="20" t="s">
        <v>26</v>
      </c>
      <c r="B25" s="55" t="s">
        <v>17</v>
      </c>
      <c r="C25" s="55"/>
    </row>
    <row r="26" spans="1:3" x14ac:dyDescent="0.25">
      <c r="A26" s="20" t="s">
        <v>28</v>
      </c>
      <c r="B26" s="55"/>
      <c r="C26" s="55"/>
    </row>
    <row r="27" spans="1:3" x14ac:dyDescent="0.25">
      <c r="A27" s="19" t="s">
        <v>29</v>
      </c>
      <c r="B27" s="55"/>
      <c r="C27" s="55"/>
    </row>
    <row r="28" spans="1:3" x14ac:dyDescent="0.25">
      <c r="A28" s="79" t="s">
        <v>30</v>
      </c>
      <c r="B28" s="79"/>
      <c r="C28" s="79"/>
    </row>
    <row r="29" spans="1:3" x14ac:dyDescent="0.25">
      <c r="A29" s="72" t="s">
        <v>31</v>
      </c>
      <c r="B29" s="73"/>
      <c r="C29" s="11"/>
    </row>
    <row r="30" spans="1:3" x14ac:dyDescent="0.25">
      <c r="A30" s="72" t="s">
        <v>32</v>
      </c>
      <c r="B30" s="73"/>
      <c r="C30" s="11"/>
    </row>
    <row r="31" spans="1:3" x14ac:dyDescent="0.25">
      <c r="A31" s="72" t="s">
        <v>33</v>
      </c>
      <c r="B31" s="73"/>
      <c r="C31" s="12"/>
    </row>
    <row r="32" spans="1:3" x14ac:dyDescent="0.25">
      <c r="A32" s="72" t="s">
        <v>34</v>
      </c>
      <c r="B32" s="73"/>
      <c r="C32" s="11"/>
    </row>
    <row r="33" spans="1:3" x14ac:dyDescent="0.25">
      <c r="A33" s="72" t="s">
        <v>35</v>
      </c>
      <c r="B33" s="73"/>
      <c r="C33" s="11"/>
    </row>
    <row r="34" spans="1:3" x14ac:dyDescent="0.25">
      <c r="A34" s="72" t="s">
        <v>36</v>
      </c>
      <c r="B34" s="73"/>
      <c r="C34" s="13"/>
    </row>
    <row r="35" spans="1:3" x14ac:dyDescent="0.25">
      <c r="A35" s="68" t="s">
        <v>37</v>
      </c>
      <c r="B35" s="69"/>
      <c r="C35" s="14"/>
    </row>
    <row r="36" spans="1:3" x14ac:dyDescent="0.25">
      <c r="A36" s="68" t="s">
        <v>38</v>
      </c>
      <c r="B36" s="69"/>
      <c r="C36" s="15"/>
    </row>
    <row r="37" spans="1:3" x14ac:dyDescent="0.25">
      <c r="A37" s="80" t="s">
        <v>39</v>
      </c>
      <c r="B37" s="81"/>
      <c r="C37" s="15"/>
    </row>
    <row r="38" spans="1:3" x14ac:dyDescent="0.25">
      <c r="A38" s="82"/>
      <c r="B38" s="83"/>
      <c r="C38" s="15"/>
    </row>
    <row r="39" spans="1:3" x14ac:dyDescent="0.25">
      <c r="A39" s="84"/>
      <c r="B39" s="85"/>
      <c r="C39" s="15"/>
    </row>
    <row r="40" spans="1:3" x14ac:dyDescent="0.25">
      <c r="A40" s="86" t="s">
        <v>40</v>
      </c>
      <c r="B40" s="86"/>
      <c r="C40" s="86"/>
    </row>
    <row r="41" spans="1:3" x14ac:dyDescent="0.25">
      <c r="A41" s="17" t="s">
        <v>41</v>
      </c>
      <c r="B41" s="18"/>
      <c r="C41" s="15"/>
    </row>
    <row r="42" spans="1:3" x14ac:dyDescent="0.25">
      <c r="A42" s="68" t="s">
        <v>42</v>
      </c>
      <c r="B42" s="69"/>
      <c r="C42" s="15"/>
    </row>
    <row r="43" spans="1:3" x14ac:dyDescent="0.25">
      <c r="A43" s="68" t="s">
        <v>43</v>
      </c>
      <c r="B43" s="69"/>
      <c r="C43" s="15"/>
    </row>
    <row r="44" spans="1:3" x14ac:dyDescent="0.25">
      <c r="A44" s="17" t="s">
        <v>44</v>
      </c>
      <c r="B44" s="18"/>
      <c r="C44" s="15"/>
    </row>
    <row r="45" spans="1:3" x14ac:dyDescent="0.25">
      <c r="A45" s="17" t="s">
        <v>45</v>
      </c>
      <c r="B45" s="18"/>
      <c r="C45" s="15"/>
    </row>
    <row r="46" spans="1:3" x14ac:dyDescent="0.25">
      <c r="A46" s="68" t="s">
        <v>46</v>
      </c>
      <c r="B46" s="69"/>
      <c r="C46" s="15"/>
    </row>
    <row r="47" spans="1:3" x14ac:dyDescent="0.25">
      <c r="A47" s="17" t="s">
        <v>47</v>
      </c>
      <c r="B47" s="16"/>
      <c r="C47" s="15"/>
    </row>
    <row r="48" spans="1:3" x14ac:dyDescent="0.25">
      <c r="A48" s="68" t="s">
        <v>48</v>
      </c>
      <c r="B48" s="69"/>
      <c r="C48" s="15"/>
    </row>
    <row r="49" spans="1:3" x14ac:dyDescent="0.25">
      <c r="A49" s="68" t="s">
        <v>49</v>
      </c>
      <c r="B49" s="69"/>
      <c r="C49" s="15"/>
    </row>
    <row r="50" spans="1:3" x14ac:dyDescent="0.25">
      <c r="A50" s="68" t="s">
        <v>39</v>
      </c>
      <c r="B50" s="6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B22:C23</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Normal="10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5" t="s">
        <v>50</v>
      </c>
      <c r="B1" s="105"/>
      <c r="C1" s="105"/>
    </row>
    <row r="2" spans="1:9" ht="15" customHeight="1" x14ac:dyDescent="0.25">
      <c r="A2" s="33" t="s">
        <v>11</v>
      </c>
      <c r="B2" s="90" t="str">
        <f>'AUTOS NOTA 321'!B2:C2</f>
        <v xml:space="preserve">SINIESTRO 121388209   LEGIS </v>
      </c>
      <c r="C2" s="91"/>
    </row>
    <row r="3" spans="1:9" x14ac:dyDescent="0.25">
      <c r="A3" s="34" t="s">
        <v>1</v>
      </c>
      <c r="B3" s="106" t="str">
        <f>'AUTOS  NOTA 322'!B2:C2</f>
        <v>110014003036-2024-00427-00</v>
      </c>
      <c r="C3" s="106"/>
    </row>
    <row r="4" spans="1:9" x14ac:dyDescent="0.25">
      <c r="A4" s="34" t="s">
        <v>2</v>
      </c>
      <c r="B4" s="106" t="str">
        <f>'AUTOS  NOTA 322'!B3:C3</f>
        <v>JUZGADO 36 CIVIL MUNICIPAL DE BOGOTÁ</v>
      </c>
      <c r="C4" s="106"/>
    </row>
    <row r="5" spans="1:9" x14ac:dyDescent="0.25">
      <c r="A5" s="34" t="s">
        <v>3</v>
      </c>
      <c r="B5" s="106" t="str">
        <f>'AUTOS  NOTA 322'!B4:C4</f>
        <v>ANDRÉS FELIPE TORRES RODRÍGUEZ (PROPIETARIO) - MARCO ALBERTO TORRES DELGADO (CONDUCTOR)</v>
      </c>
      <c r="C5" s="106"/>
    </row>
    <row r="6" spans="1:9" ht="15" customHeight="1" x14ac:dyDescent="0.25">
      <c r="A6" s="34" t="s">
        <v>4</v>
      </c>
      <c r="B6" s="106" t="str">
        <f>'AUTOS  NOTA 322'!B5:C5</f>
        <v>ISBEL LAMPREA MUR (VICTIMA - 07/12/1969) - FERNANDO LARA (VICTIMA - 25/06/1983) - ÍNGRID YURANI PORTELA LAMPREA (HIJA - 11/10/1986) - ANDREA JULIETH PORTELA LAMPREA (HIJA - 27/10/1993) - RUTH LIZETH PORTELA LAMPREA (HIJA - 10/06/1990)</v>
      </c>
      <c r="C6" s="106"/>
    </row>
    <row r="7" spans="1:9" x14ac:dyDescent="0.25">
      <c r="A7" s="34" t="s">
        <v>5</v>
      </c>
      <c r="B7" s="106" t="str">
        <f>'AUTOS  NOTA 322'!B6:C6</f>
        <v>LLAMADA EN GARANTIA</v>
      </c>
      <c r="C7" s="106"/>
    </row>
    <row r="8" spans="1:9" x14ac:dyDescent="0.25">
      <c r="A8" s="36" t="s">
        <v>100</v>
      </c>
      <c r="B8" s="106" t="str">
        <f>'AUTOS  NOTA 322'!B7:C8</f>
        <v xml:space="preserve">ISBEL LAMPREA MUR - FERNANDO LARA (LESIONADOS) </v>
      </c>
      <c r="C8" s="106"/>
    </row>
    <row r="9" spans="1:9" x14ac:dyDescent="0.25">
      <c r="A9" s="34" t="s">
        <v>51</v>
      </c>
      <c r="B9" s="103">
        <f>SUM(C11,C12,C14,C15,C17)</f>
        <v>117300000</v>
      </c>
      <c r="C9" s="104"/>
    </row>
    <row r="10" spans="1:9" x14ac:dyDescent="0.25">
      <c r="A10" s="107" t="s">
        <v>52</v>
      </c>
      <c r="B10" s="95" t="s">
        <v>53</v>
      </c>
      <c r="C10" s="96"/>
    </row>
    <row r="11" spans="1:9" x14ac:dyDescent="0.25">
      <c r="A11" s="107"/>
      <c r="B11" s="35" t="s">
        <v>54</v>
      </c>
      <c r="C11" s="30"/>
    </row>
    <row r="12" spans="1:9" x14ac:dyDescent="0.25">
      <c r="A12" s="107"/>
      <c r="B12" s="35" t="s">
        <v>55</v>
      </c>
      <c r="C12" s="30">
        <v>3300000</v>
      </c>
    </row>
    <row r="13" spans="1:9" x14ac:dyDescent="0.25">
      <c r="A13" s="107"/>
      <c r="B13" s="95"/>
      <c r="C13" s="96"/>
    </row>
    <row r="14" spans="1:9" x14ac:dyDescent="0.25">
      <c r="A14" s="107"/>
      <c r="B14" s="35" t="s">
        <v>98</v>
      </c>
      <c r="C14" s="38">
        <v>64000000</v>
      </c>
    </row>
    <row r="15" spans="1:9" x14ac:dyDescent="0.25">
      <c r="A15" s="107"/>
      <c r="B15" s="35" t="s">
        <v>212</v>
      </c>
      <c r="C15" s="38">
        <v>50000000</v>
      </c>
      <c r="E15" s="41" t="s">
        <v>57</v>
      </c>
      <c r="F15" s="42">
        <v>0.7</v>
      </c>
    </row>
    <row r="16" spans="1:9" x14ac:dyDescent="0.25">
      <c r="A16" s="107"/>
      <c r="B16" s="95" t="s">
        <v>58</v>
      </c>
      <c r="C16" s="96"/>
      <c r="E16" s="41" t="s">
        <v>59</v>
      </c>
      <c r="F16" s="43">
        <v>0.3</v>
      </c>
      <c r="I16" s="44"/>
    </row>
    <row r="17" spans="1:9" x14ac:dyDescent="0.25">
      <c r="A17" s="107"/>
      <c r="B17" s="35"/>
      <c r="C17" s="39"/>
      <c r="F17" s="45"/>
      <c r="I17" s="44"/>
    </row>
    <row r="18" spans="1:9" ht="23.25" customHeight="1" x14ac:dyDescent="0.25">
      <c r="A18" s="37" t="s">
        <v>60</v>
      </c>
      <c r="B18" s="90" t="s">
        <v>59</v>
      </c>
      <c r="C18" s="91"/>
    </row>
    <row r="19" spans="1:9" ht="30" x14ac:dyDescent="0.25">
      <c r="A19" s="34" t="s">
        <v>62</v>
      </c>
      <c r="B19" s="97" t="s">
        <v>215</v>
      </c>
      <c r="C19" s="98"/>
    </row>
    <row r="20" spans="1:9" ht="15" customHeight="1" x14ac:dyDescent="0.25">
      <c r="A20" s="46" t="s">
        <v>63</v>
      </c>
      <c r="B20" s="92">
        <f>((C22+C23+C25+C26+C30+C28+C32+C34+C29+C33)-C37-C38)*C36*C39</f>
        <v>35000000</v>
      </c>
      <c r="C20" s="92"/>
    </row>
    <row r="21" spans="1:9" x14ac:dyDescent="0.25">
      <c r="A21" s="37" t="s">
        <v>64</v>
      </c>
      <c r="B21" s="99" t="s">
        <v>53</v>
      </c>
      <c r="C21" s="100"/>
    </row>
    <row r="22" spans="1:9" x14ac:dyDescent="0.25">
      <c r="A22" s="88"/>
      <c r="B22" s="35" t="s">
        <v>54</v>
      </c>
      <c r="C22" s="30">
        <v>0</v>
      </c>
    </row>
    <row r="23" spans="1:9" x14ac:dyDescent="0.25">
      <c r="A23" s="89"/>
      <c r="B23" s="35" t="s">
        <v>55</v>
      </c>
      <c r="C23" s="30">
        <v>0</v>
      </c>
    </row>
    <row r="24" spans="1:9" x14ac:dyDescent="0.25">
      <c r="A24" s="89"/>
      <c r="B24" s="95" t="s">
        <v>56</v>
      </c>
      <c r="C24" s="96"/>
    </row>
    <row r="25" spans="1:9" x14ac:dyDescent="0.25">
      <c r="A25" s="89"/>
      <c r="B25" s="35" t="s">
        <v>98</v>
      </c>
      <c r="C25" s="30">
        <v>35000000</v>
      </c>
    </row>
    <row r="26" spans="1:9" ht="29.1" customHeight="1" x14ac:dyDescent="0.25">
      <c r="A26" s="89"/>
      <c r="B26" s="35" t="s">
        <v>99</v>
      </c>
      <c r="C26" s="30">
        <v>0</v>
      </c>
    </row>
    <row r="27" spans="1:9" x14ac:dyDescent="0.25">
      <c r="A27" s="89"/>
      <c r="B27" s="95" t="s">
        <v>120</v>
      </c>
      <c r="C27" s="96"/>
    </row>
    <row r="28" spans="1:9" x14ac:dyDescent="0.25">
      <c r="A28" s="89"/>
      <c r="B28" s="35" t="s">
        <v>129</v>
      </c>
      <c r="C28" s="30">
        <v>0</v>
      </c>
    </row>
    <row r="29" spans="1:9" x14ac:dyDescent="0.25">
      <c r="A29" s="89"/>
      <c r="B29" s="35" t="s">
        <v>54</v>
      </c>
      <c r="C29" s="30"/>
    </row>
    <row r="30" spans="1:9" x14ac:dyDescent="0.25">
      <c r="A30" s="89"/>
      <c r="B30" s="35" t="s">
        <v>55</v>
      </c>
      <c r="C30" s="30">
        <v>0</v>
      </c>
    </row>
    <row r="31" spans="1:9" x14ac:dyDescent="0.25">
      <c r="A31" s="89"/>
      <c r="B31" s="95" t="s">
        <v>121</v>
      </c>
      <c r="C31" s="96"/>
    </row>
    <row r="32" spans="1:9" x14ac:dyDescent="0.25">
      <c r="A32" s="89"/>
      <c r="B32" s="35"/>
      <c r="C32" s="30"/>
    </row>
    <row r="33" spans="1:3" x14ac:dyDescent="0.25">
      <c r="A33" s="89"/>
      <c r="B33" s="35" t="s">
        <v>54</v>
      </c>
      <c r="C33" s="30">
        <v>0</v>
      </c>
    </row>
    <row r="34" spans="1:3" x14ac:dyDescent="0.25">
      <c r="A34" s="89"/>
      <c r="B34" s="35" t="s">
        <v>55</v>
      </c>
      <c r="C34" s="30">
        <v>0</v>
      </c>
    </row>
    <row r="35" spans="1:3" x14ac:dyDescent="0.25">
      <c r="A35" s="89"/>
      <c r="B35" s="95" t="s">
        <v>113</v>
      </c>
      <c r="C35" s="96"/>
    </row>
    <row r="36" spans="1:3" x14ac:dyDescent="0.25">
      <c r="A36" s="89"/>
      <c r="B36" s="35" t="s">
        <v>124</v>
      </c>
      <c r="C36" s="31">
        <v>1</v>
      </c>
    </row>
    <row r="37" spans="1:3" x14ac:dyDescent="0.25">
      <c r="A37" s="89"/>
      <c r="B37" s="35" t="s">
        <v>114</v>
      </c>
      <c r="C37" s="32">
        <v>0</v>
      </c>
    </row>
    <row r="38" spans="1:3" x14ac:dyDescent="0.25">
      <c r="A38" s="89"/>
      <c r="B38" s="35" t="s">
        <v>170</v>
      </c>
      <c r="C38" s="32"/>
    </row>
    <row r="39" spans="1:3" x14ac:dyDescent="0.25">
      <c r="A39" s="89"/>
      <c r="B39" s="35" t="s">
        <v>128</v>
      </c>
      <c r="C39" s="31">
        <v>1</v>
      </c>
    </row>
    <row r="40" spans="1:3" x14ac:dyDescent="0.25">
      <c r="A40" s="47" t="s">
        <v>65</v>
      </c>
      <c r="B40" s="92">
        <f>IFERROR(B20*(VLOOKUP(B18,E15:F17,2,0)),16666)</f>
        <v>10500000</v>
      </c>
      <c r="C40" s="92"/>
    </row>
    <row r="41" spans="1:3" ht="93" customHeight="1" x14ac:dyDescent="0.25">
      <c r="A41" s="34" t="s">
        <v>122</v>
      </c>
      <c r="B41" s="93" t="s">
        <v>214</v>
      </c>
      <c r="C41" s="94"/>
    </row>
    <row r="42" spans="1:3" ht="211.5" customHeight="1" x14ac:dyDescent="0.25">
      <c r="A42" s="34" t="s">
        <v>66</v>
      </c>
      <c r="B42" s="108" t="s">
        <v>216</v>
      </c>
      <c r="C42" s="109"/>
    </row>
    <row r="45" spans="1:3" ht="26.25" x14ac:dyDescent="0.25">
      <c r="A45" s="101" t="s">
        <v>171</v>
      </c>
      <c r="B45" s="101"/>
      <c r="C45" s="101"/>
    </row>
    <row r="46" spans="1:3" x14ac:dyDescent="0.25">
      <c r="A46" s="102" t="s">
        <v>172</v>
      </c>
      <c r="B46" s="102"/>
      <c r="C46" s="102"/>
    </row>
    <row r="47" spans="1:3" x14ac:dyDescent="0.25">
      <c r="A47" s="48" t="s">
        <v>173</v>
      </c>
      <c r="B47" s="48" t="s">
        <v>174</v>
      </c>
      <c r="C47" s="49" t="s">
        <v>175</v>
      </c>
    </row>
    <row r="48" spans="1:3" ht="27" x14ac:dyDescent="0.25">
      <c r="A48" s="50" t="s">
        <v>176</v>
      </c>
      <c r="B48" s="51" t="s">
        <v>27</v>
      </c>
      <c r="C48" s="50" t="s">
        <v>177</v>
      </c>
    </row>
    <row r="49" spans="1:3" ht="40.5" x14ac:dyDescent="0.25">
      <c r="A49" s="50" t="s">
        <v>178</v>
      </c>
      <c r="B49" s="51" t="s">
        <v>27</v>
      </c>
      <c r="C49" s="50" t="s">
        <v>179</v>
      </c>
    </row>
    <row r="50" spans="1:3" ht="27" x14ac:dyDescent="0.25">
      <c r="A50" s="50" t="s">
        <v>180</v>
      </c>
      <c r="B50" s="51" t="s">
        <v>27</v>
      </c>
      <c r="C50" s="50" t="s">
        <v>181</v>
      </c>
    </row>
    <row r="51" spans="1:3" x14ac:dyDescent="0.25">
      <c r="A51" s="50" t="s">
        <v>182</v>
      </c>
      <c r="B51" s="51" t="s">
        <v>27</v>
      </c>
      <c r="C51" s="50" t="s">
        <v>183</v>
      </c>
    </row>
    <row r="52" spans="1:3" x14ac:dyDescent="0.25">
      <c r="A52" s="50" t="s">
        <v>184</v>
      </c>
      <c r="B52" s="51" t="s">
        <v>27</v>
      </c>
      <c r="C52" s="52"/>
    </row>
    <row r="53" spans="1:3" x14ac:dyDescent="0.25">
      <c r="A53" s="50" t="s">
        <v>185</v>
      </c>
      <c r="B53" s="51"/>
      <c r="C53" s="50" t="s">
        <v>186</v>
      </c>
    </row>
    <row r="54" spans="1:3" ht="27" x14ac:dyDescent="0.25">
      <c r="A54" s="50" t="s">
        <v>187</v>
      </c>
      <c r="B54" s="51" t="s">
        <v>27</v>
      </c>
      <c r="C54" s="50" t="s">
        <v>188</v>
      </c>
    </row>
    <row r="55" spans="1:3" x14ac:dyDescent="0.25">
      <c r="A55" s="50" t="s">
        <v>189</v>
      </c>
      <c r="B55" s="51" t="s">
        <v>27</v>
      </c>
      <c r="C55" s="52" t="s">
        <v>190</v>
      </c>
    </row>
    <row r="56" spans="1:3" ht="27" x14ac:dyDescent="0.25">
      <c r="A56" s="50" t="s">
        <v>191</v>
      </c>
      <c r="B56" s="51" t="s">
        <v>27</v>
      </c>
      <c r="C56" s="52" t="s">
        <v>192</v>
      </c>
    </row>
    <row r="57" spans="1:3" ht="27" x14ac:dyDescent="0.25">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7" t="s">
        <v>67</v>
      </c>
      <c r="B1" s="87"/>
      <c r="C1" s="87"/>
    </row>
    <row r="2" spans="1:3" x14ac:dyDescent="0.25">
      <c r="A2" s="20" t="s">
        <v>11</v>
      </c>
      <c r="B2" s="77" t="str">
        <f>'AUTOS NOTA 324-478'!B2:C2</f>
        <v xml:space="preserve">SINIESTRO 121388209   LEGIS </v>
      </c>
      <c r="C2" s="78"/>
    </row>
    <row r="3" spans="1:3" x14ac:dyDescent="0.25">
      <c r="A3" s="5" t="s">
        <v>1</v>
      </c>
      <c r="B3" s="55" t="str">
        <f>'AUTOS  NOTA 322'!B2:C2</f>
        <v>110014003036-2024-00427-00</v>
      </c>
      <c r="C3" s="55"/>
    </row>
    <row r="4" spans="1:3" x14ac:dyDescent="0.25">
      <c r="A4" s="5" t="s">
        <v>2</v>
      </c>
      <c r="B4" s="55" t="str">
        <f>'AUTOS  NOTA 322'!B3:C3</f>
        <v>JUZGADO 36 CIVIL MUNICIPAL DE BOGOTÁ</v>
      </c>
      <c r="C4" s="55"/>
    </row>
    <row r="5" spans="1:3" x14ac:dyDescent="0.25">
      <c r="A5" s="5" t="s">
        <v>3</v>
      </c>
      <c r="B5" s="55" t="str">
        <f>'AUTOS  NOTA 322'!B4:C4</f>
        <v>ANDRÉS FELIPE TORRES RODRÍGUEZ (PROPIETARIO) - MARCO ALBERTO TORRES DELGADO (CONDUCTOR)</v>
      </c>
      <c r="C5" s="55"/>
    </row>
    <row r="6" spans="1:3" ht="15" customHeight="1" x14ac:dyDescent="0.25">
      <c r="A6" s="5" t="s">
        <v>4</v>
      </c>
      <c r="B6" s="55" t="str">
        <f>'AUTOS  NOTA 322'!B5:C5</f>
        <v>ISBEL LAMPREA MUR (VICTIMA - 07/12/1969) - FERNANDO LARA (VICTIMA - 25/06/1983) - ÍNGRID YURANI PORTELA LAMPREA (HIJA - 11/10/1986) - ANDREA JULIETH PORTELA LAMPREA (HIJA - 27/10/1993) - RUTH LIZETH PORTELA LAMPREA (HIJA - 10/06/1990)</v>
      </c>
      <c r="C6" s="55"/>
    </row>
    <row r="7" spans="1:3" ht="15" customHeight="1" x14ac:dyDescent="0.25">
      <c r="A7" s="5" t="s">
        <v>5</v>
      </c>
      <c r="B7" s="55" t="str">
        <f>'AUTOS  NOTA 322'!B6:C6</f>
        <v>LLAMADA EN GARANTIA</v>
      </c>
      <c r="C7" s="55"/>
    </row>
    <row r="8" spans="1:3" ht="15" customHeight="1" x14ac:dyDescent="0.25">
      <c r="A8" s="29" t="s">
        <v>100</v>
      </c>
      <c r="B8" s="55" t="str">
        <f>'AUTOS  NOTA 322'!B7:C8</f>
        <v xml:space="preserve">ISBEL LAMPREA MUR - FERNANDO LARA (LESIONADOS) </v>
      </c>
      <c r="C8" s="55"/>
    </row>
    <row r="9" spans="1:3" ht="18.95" customHeight="1" x14ac:dyDescent="0.25">
      <c r="A9" s="5" t="s">
        <v>101</v>
      </c>
      <c r="B9" s="55"/>
      <c r="C9" s="55"/>
    </row>
    <row r="10" spans="1:3" x14ac:dyDescent="0.25">
      <c r="A10" s="7" t="s">
        <v>64</v>
      </c>
      <c r="B10" s="112">
        <f>'AUTOS NOTA 324-478'!B20:C20</f>
        <v>35000000</v>
      </c>
      <c r="C10" s="112"/>
    </row>
    <row r="11" spans="1:3" x14ac:dyDescent="0.25">
      <c r="A11" s="7" t="s">
        <v>115</v>
      </c>
      <c r="B11" s="113">
        <f>'AUTOS NOTA 324-478'!B40:C40</f>
        <v>10500000</v>
      </c>
      <c r="C11" s="55"/>
    </row>
    <row r="12" spans="1:3" ht="30" x14ac:dyDescent="0.25">
      <c r="A12" s="7" t="s">
        <v>68</v>
      </c>
      <c r="B12" s="110"/>
      <c r="C12" s="111"/>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1"/>
      <c r="C17" s="11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7" t="s">
        <v>130</v>
      </c>
      <c r="B1" s="87"/>
      <c r="C1" s="87"/>
    </row>
    <row r="2" spans="1:3" x14ac:dyDescent="0.25">
      <c r="A2" s="40" t="s">
        <v>11</v>
      </c>
      <c r="B2" s="77" t="str">
        <f>'[2]AUTOS NOTA 321'!B2:C2</f>
        <v xml:space="preserve">SINIESTRO   LEGIS </v>
      </c>
      <c r="C2" s="78"/>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t="str">
        <f>'[3]GENERALES NOTA 322'!B6:C6</f>
        <v>LLAMADA EN GARANTIA</v>
      </c>
      <c r="C7" s="55"/>
    </row>
    <row r="8" spans="1:3" x14ac:dyDescent="0.25">
      <c r="A8" s="5" t="s">
        <v>101</v>
      </c>
      <c r="B8" s="55" t="str">
        <f>'[3]GENERALES NOTA 325'!B8:C8</f>
        <v>PROBABLE GENERALES</v>
      </c>
      <c r="C8" s="55"/>
    </row>
    <row r="9" spans="1:3" x14ac:dyDescent="0.25">
      <c r="A9" s="7" t="s">
        <v>64</v>
      </c>
      <c r="B9" s="112">
        <f>'[3]GENERALES  NOTA 324 -478'!B17:C17</f>
        <v>100000000</v>
      </c>
      <c r="C9" s="112"/>
    </row>
    <row r="10" spans="1:3" x14ac:dyDescent="0.25">
      <c r="A10" s="5" t="s">
        <v>131</v>
      </c>
      <c r="B10" s="115">
        <v>0</v>
      </c>
      <c r="C10" s="115"/>
    </row>
    <row r="11" spans="1:3" x14ac:dyDescent="0.25">
      <c r="A11" s="5" t="s">
        <v>132</v>
      </c>
      <c r="B11" s="55"/>
      <c r="C11" s="55"/>
    </row>
    <row r="12" spans="1:3" x14ac:dyDescent="0.25">
      <c r="A12" s="5" t="s">
        <v>133</v>
      </c>
      <c r="B12" s="55"/>
      <c r="C12" s="55"/>
    </row>
    <row r="13" spans="1:3" x14ac:dyDescent="0.25">
      <c r="A13" s="5" t="s">
        <v>134</v>
      </c>
      <c r="B13" s="114"/>
      <c r="C13" s="114"/>
    </row>
    <row r="14" spans="1:3" x14ac:dyDescent="0.25">
      <c r="A14" s="5" t="s">
        <v>135</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7" t="s">
        <v>136</v>
      </c>
      <c r="B1" s="87"/>
      <c r="C1" s="87"/>
    </row>
    <row r="2" spans="1:6" x14ac:dyDescent="0.25">
      <c r="A2" s="20" t="s">
        <v>11</v>
      </c>
      <c r="B2" s="77" t="str">
        <f>'[2]AUTOS NOTA 321'!B2:C2</f>
        <v xml:space="preserve">SINIESTRO   LEGIS </v>
      </c>
      <c r="C2" s="78"/>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137</v>
      </c>
      <c r="B8" s="55" t="str">
        <f>'[3]GENERALES NOTA 325'!B8:C8</f>
        <v>PROBABLE GENERALES</v>
      </c>
      <c r="C8" s="55"/>
    </row>
    <row r="9" spans="1:6" x14ac:dyDescent="0.25">
      <c r="A9" s="5" t="s">
        <v>138</v>
      </c>
      <c r="B9" s="55"/>
      <c r="C9" s="55"/>
    </row>
    <row r="10" spans="1:6" ht="111" customHeight="1" x14ac:dyDescent="0.25">
      <c r="A10" s="5" t="s">
        <v>139</v>
      </c>
      <c r="B10" s="55"/>
      <c r="C10" s="55"/>
    </row>
    <row r="11" spans="1:6" ht="21" customHeight="1" x14ac:dyDescent="0.25">
      <c r="A11" s="116"/>
      <c r="B11" s="116"/>
      <c r="C11" s="116"/>
      <c r="E11" t="s">
        <v>57</v>
      </c>
      <c r="F11" s="22">
        <v>0.7</v>
      </c>
    </row>
    <row r="12" spans="1:6" hidden="1" x14ac:dyDescent="0.25">
      <c r="A12" s="117"/>
      <c r="B12" s="117"/>
      <c r="C12" s="117"/>
      <c r="E12" t="s">
        <v>59</v>
      </c>
      <c r="F12" s="23">
        <v>0.3</v>
      </c>
    </row>
    <row r="13" spans="1:6" ht="18.75" x14ac:dyDescent="0.25">
      <c r="A13" s="118" t="s">
        <v>140</v>
      </c>
      <c r="B13" s="118"/>
      <c r="C13" s="118"/>
    </row>
    <row r="14" spans="1:6" x14ac:dyDescent="0.25">
      <c r="A14" s="37" t="s">
        <v>60</v>
      </c>
      <c r="B14" s="90" t="s">
        <v>61</v>
      </c>
      <c r="C14" s="91"/>
    </row>
    <row r="15" spans="1:6" ht="45" x14ac:dyDescent="0.25">
      <c r="A15" s="21" t="s">
        <v>63</v>
      </c>
      <c r="B15" s="119">
        <f>((C17+C18+C20+C21+C25+C23+C27+C29+C24+C28)-C32)*C31*C33</f>
        <v>1000000000</v>
      </c>
      <c r="C15" s="119"/>
    </row>
    <row r="16" spans="1:6" x14ac:dyDescent="0.25">
      <c r="A16" s="7" t="s">
        <v>64</v>
      </c>
      <c r="B16" s="120" t="s">
        <v>53</v>
      </c>
      <c r="C16" s="121"/>
    </row>
    <row r="17" spans="1:3" x14ac:dyDescent="0.25">
      <c r="A17" s="88"/>
      <c r="B17" s="35" t="s">
        <v>54</v>
      </c>
      <c r="C17" s="30">
        <v>1000000000</v>
      </c>
    </row>
    <row r="18" spans="1:3" x14ac:dyDescent="0.25">
      <c r="A18" s="89"/>
      <c r="B18" s="35" t="s">
        <v>55</v>
      </c>
      <c r="C18" s="30">
        <v>0</v>
      </c>
    </row>
    <row r="19" spans="1:3" x14ac:dyDescent="0.25">
      <c r="A19" s="89"/>
      <c r="B19" s="95" t="s">
        <v>56</v>
      </c>
      <c r="C19" s="96"/>
    </row>
    <row r="20" spans="1:3" x14ac:dyDescent="0.25">
      <c r="A20" s="89"/>
      <c r="B20" s="35" t="s">
        <v>98</v>
      </c>
      <c r="C20" s="30">
        <v>0</v>
      </c>
    </row>
    <row r="21" spans="1:3" ht="30" x14ac:dyDescent="0.25">
      <c r="A21" s="89"/>
      <c r="B21" s="35" t="s">
        <v>99</v>
      </c>
      <c r="C21" s="30">
        <v>0</v>
      </c>
    </row>
    <row r="22" spans="1:3" x14ac:dyDescent="0.25">
      <c r="A22" s="89"/>
      <c r="B22" s="95" t="s">
        <v>120</v>
      </c>
      <c r="C22" s="96"/>
    </row>
    <row r="23" spans="1:3" x14ac:dyDescent="0.25">
      <c r="A23" s="89"/>
      <c r="B23" s="35" t="s">
        <v>129</v>
      </c>
      <c r="C23" s="30">
        <v>0</v>
      </c>
    </row>
    <row r="24" spans="1:3" x14ac:dyDescent="0.25">
      <c r="A24" s="89"/>
      <c r="B24" s="35" t="s">
        <v>54</v>
      </c>
      <c r="C24" s="30">
        <v>0</v>
      </c>
    </row>
    <row r="25" spans="1:3" x14ac:dyDescent="0.25">
      <c r="A25" s="89"/>
      <c r="B25" s="35" t="s">
        <v>55</v>
      </c>
      <c r="C25" s="30">
        <v>0</v>
      </c>
    </row>
    <row r="26" spans="1:3" x14ac:dyDescent="0.25">
      <c r="A26" s="89"/>
      <c r="B26" s="95" t="s">
        <v>121</v>
      </c>
      <c r="C26" s="96"/>
    </row>
    <row r="27" spans="1:3" x14ac:dyDescent="0.25">
      <c r="A27" s="89"/>
      <c r="B27" s="35"/>
      <c r="C27" s="30"/>
    </row>
    <row r="28" spans="1:3" x14ac:dyDescent="0.25">
      <c r="A28" s="89"/>
      <c r="B28" s="35" t="s">
        <v>54</v>
      </c>
      <c r="C28" s="30">
        <v>0</v>
      </c>
    </row>
    <row r="29" spans="1:3" x14ac:dyDescent="0.25">
      <c r="A29" s="89"/>
      <c r="B29" s="35" t="s">
        <v>55</v>
      </c>
      <c r="C29" s="30">
        <v>0</v>
      </c>
    </row>
    <row r="30" spans="1:3" x14ac:dyDescent="0.25">
      <c r="A30" s="89"/>
      <c r="B30" s="95" t="s">
        <v>113</v>
      </c>
      <c r="C30" s="96"/>
    </row>
    <row r="31" spans="1:3" x14ac:dyDescent="0.25">
      <c r="A31" s="89"/>
      <c r="B31" s="35" t="s">
        <v>124</v>
      </c>
      <c r="C31" s="31">
        <v>1</v>
      </c>
    </row>
    <row r="32" spans="1:3" x14ac:dyDescent="0.25">
      <c r="A32" s="89"/>
      <c r="B32" s="35" t="s">
        <v>114</v>
      </c>
      <c r="C32" s="32">
        <v>0</v>
      </c>
    </row>
    <row r="33" spans="1:3" x14ac:dyDescent="0.25">
      <c r="A33" s="89"/>
      <c r="B33" s="35" t="s">
        <v>128</v>
      </c>
      <c r="C33" s="31">
        <v>1</v>
      </c>
    </row>
    <row r="34" spans="1:3" x14ac:dyDescent="0.25">
      <c r="A34" s="24" t="s">
        <v>65</v>
      </c>
      <c r="B34" s="92">
        <f>IFERROR(B15*(VLOOKUP(B14,E11:F13,2,0)),16666)</f>
        <v>16666</v>
      </c>
      <c r="C34" s="92"/>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25">
      <c r="A2" t="s">
        <v>76</v>
      </c>
      <c r="B2" t="s">
        <v>27</v>
      </c>
      <c r="C2" t="s">
        <v>77</v>
      </c>
      <c r="D2" s="2" t="s">
        <v>78</v>
      </c>
      <c r="E2" s="1" t="s">
        <v>79</v>
      </c>
      <c r="F2" s="2" t="s">
        <v>61</v>
      </c>
      <c r="G2" s="4">
        <v>0.7</v>
      </c>
      <c r="H2" t="s">
        <v>7</v>
      </c>
      <c r="I2" t="s">
        <v>80</v>
      </c>
      <c r="K2" t="s">
        <v>103</v>
      </c>
      <c r="L2" s="28" t="s">
        <v>104</v>
      </c>
      <c r="M2" t="s">
        <v>81</v>
      </c>
      <c r="N2" t="s">
        <v>59</v>
      </c>
      <c r="O2" t="s">
        <v>27</v>
      </c>
    </row>
    <row r="3" spans="1:15" x14ac:dyDescent="0.25">
      <c r="A3" t="s">
        <v>81</v>
      </c>
      <c r="C3" t="s">
        <v>82</v>
      </c>
      <c r="D3" s="2" t="s">
        <v>83</v>
      </c>
      <c r="E3" s="1" t="s">
        <v>84</v>
      </c>
      <c r="F3" s="2" t="s">
        <v>59</v>
      </c>
      <c r="G3" s="4">
        <v>0.3</v>
      </c>
      <c r="H3" t="s">
        <v>85</v>
      </c>
      <c r="I3" t="s">
        <v>86</v>
      </c>
      <c r="L3" s="28" t="s">
        <v>105</v>
      </c>
      <c r="M3" t="s">
        <v>87</v>
      </c>
      <c r="N3" t="s">
        <v>61</v>
      </c>
    </row>
    <row r="4" spans="1:15" x14ac:dyDescent="0.25">
      <c r="A4" t="s">
        <v>87</v>
      </c>
      <c r="C4" t="s">
        <v>20</v>
      </c>
      <c r="E4" s="1" t="s">
        <v>88</v>
      </c>
      <c r="H4" t="s">
        <v>89</v>
      </c>
      <c r="I4" t="s">
        <v>8</v>
      </c>
      <c r="L4" t="s">
        <v>106</v>
      </c>
    </row>
    <row r="5" spans="1:15" x14ac:dyDescent="0.25">
      <c r="A5" t="s">
        <v>90</v>
      </c>
      <c r="E5" s="1" t="s">
        <v>91</v>
      </c>
      <c r="H5" t="s">
        <v>92</v>
      </c>
      <c r="I5" t="s">
        <v>93</v>
      </c>
      <c r="L5" s="28" t="s">
        <v>107</v>
      </c>
    </row>
    <row r="6" spans="1:15" x14ac:dyDescent="0.25">
      <c r="E6" s="1" t="s">
        <v>94</v>
      </c>
      <c r="I6" t="s">
        <v>95</v>
      </c>
      <c r="L6" s="28" t="s">
        <v>127</v>
      </c>
    </row>
    <row r="7" spans="1:15" x14ac:dyDescent="0.25">
      <c r="E7" s="1" t="s">
        <v>96</v>
      </c>
      <c r="I7" t="s">
        <v>118</v>
      </c>
      <c r="L7" s="28" t="s">
        <v>108</v>
      </c>
    </row>
    <row r="8" spans="1:15" x14ac:dyDescent="0.25">
      <c r="E8" s="1" t="s">
        <v>97</v>
      </c>
      <c r="L8" s="28" t="s">
        <v>120</v>
      </c>
    </row>
    <row r="9" spans="1:15" x14ac:dyDescent="0.25">
      <c r="L9" s="28" t="s">
        <v>109</v>
      </c>
    </row>
    <row r="10" spans="1:15" x14ac:dyDescent="0.25">
      <c r="L10" s="28" t="s">
        <v>110</v>
      </c>
    </row>
    <row r="11" spans="1:15" x14ac:dyDescent="0.25">
      <c r="L11" s="28" t="s">
        <v>111</v>
      </c>
    </row>
    <row r="12" spans="1:15" x14ac:dyDescent="0.25">
      <c r="L12" s="28" t="s">
        <v>112</v>
      </c>
    </row>
    <row r="13" spans="1:15" x14ac:dyDescent="0.25">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Gráficos</vt:lpstr>
      </vt:variant>
      <vt:variant>
        <vt:i4>1</vt:i4>
      </vt:variant>
    </vt:vector>
  </HeadingPairs>
  <TitlesOfParts>
    <vt:vector size="9" baseType="lpstr">
      <vt:lpstr>AUTOS  NOTA 322</vt:lpstr>
      <vt:lpstr>AUTOS NOTA 321</vt:lpstr>
      <vt:lpstr>AUTOS NOTA 324-478</vt:lpstr>
      <vt:lpstr>TASACION </vt:lpstr>
      <vt:lpstr>AUTOS NOTA 325</vt:lpstr>
      <vt:lpstr>CONCEPTO DE CONCILIACIÓN 330 </vt:lpstr>
      <vt:lpstr>CAMBIO DE CONTINGENCIA 423</vt:lpstr>
      <vt:lpstr>Hoja2</vt:lpstr>
      <vt:lpstr>Gráfico1</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2024-11-05T16:39:43Z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