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gha2-my.sharepoint.com/personal/kgarcia_gha_com_co/Documents/KGARCIA - ACTUALIZADO/KGARCIA/PENDIENTES/CONTESTACIONES/ADMINISTRATIVO/CALI/11.KAREN TATIANA/"/>
    </mc:Choice>
  </mc:AlternateContent>
  <xr:revisionPtr revIDLastSave="92" documentId="13_ncr:1_{394EE556-F0C7-4055-999F-4BD8D2E04C5D}" xr6:coauthVersionLast="47" xr6:coauthVersionMax="47" xr10:uidLastSave="{BDF573C8-CC84-4C16-861C-BD7733355D93}"/>
  <bookViews>
    <workbookView xWindow="11700" yWindow="570" windowWidth="11265" windowHeight="11685" xr2:uid="{00000000-000D-0000-FFFF-FFFF00000000}"/>
  </bookViews>
  <sheets>
    <sheet name="LUCRO CESANTE LESIONE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 l="1"/>
  <c r="C21" i="1" l="1"/>
  <c r="C23" i="1" s="1"/>
  <c r="C14" i="1"/>
  <c r="C9" i="1"/>
  <c r="C12" i="1" s="1"/>
  <c r="F21" i="1" l="1"/>
  <c r="C10" i="1"/>
  <c r="C15" i="1" s="1"/>
  <c r="G21" i="1" s="1"/>
  <c r="F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Alejandro Herrera</author>
  </authors>
  <commentList>
    <comment ref="B5" authorId="0" shapeId="0" xr:uid="{00000000-0006-0000-0000-000001000000}">
      <text>
        <r>
          <rPr>
            <b/>
            <sz val="9"/>
            <color indexed="81"/>
            <rFont val="Tahoma"/>
            <family val="2"/>
          </rPr>
          <t>Alejandro Herrera:</t>
        </r>
        <r>
          <rPr>
            <sz val="9"/>
            <color indexed="81"/>
            <rFont val="Tahoma"/>
            <family val="2"/>
          </rPr>
          <t xml:space="preserve">
https://www.dane.gov.co/index.php/estadisticas-por-tema/precios-y-costos/indice-de-precios-al-consumidor-ipc</t>
        </r>
      </text>
    </comment>
    <comment ref="B6" authorId="0" shapeId="0" xr:uid="{00000000-0006-0000-0000-000002000000}">
      <text>
        <r>
          <rPr>
            <b/>
            <sz val="9"/>
            <color indexed="81"/>
            <rFont val="Tahoma"/>
            <family val="2"/>
          </rPr>
          <t>Alejandro Herrera:</t>
        </r>
        <r>
          <rPr>
            <sz val="9"/>
            <color indexed="81"/>
            <rFont val="Tahoma"/>
            <family val="2"/>
          </rPr>
          <t xml:space="preserve">
https://www.dane.gov.co/index.php/estadisticas-por-tema/precios-y-costos/indice-de-precios-al-consumidor-ipc</t>
        </r>
      </text>
    </comment>
    <comment ref="B11" authorId="0" shapeId="0" xr:uid="{00000000-0006-0000-0000-000003000000}">
      <text>
        <r>
          <rPr>
            <b/>
            <sz val="9"/>
            <color indexed="81"/>
            <rFont val="Tahoma"/>
            <charset val="1"/>
          </rPr>
          <t>Alejandro Herrera:</t>
        </r>
        <r>
          <rPr>
            <sz val="9"/>
            <color indexed="81"/>
            <rFont val="Tahoma"/>
            <charset val="1"/>
          </rPr>
          <t xml:space="preserve">
chrome-extension://efaidnbmnnnibpcajpcglclefindmkaj/https://www.dane.gov.co/files/investigaciones/poblacion/proyepobla06_20/8Tablasvida1985_2020.pdf</t>
        </r>
      </text>
    </comment>
    <comment ref="B14" authorId="0" shapeId="0" xr:uid="{00000000-0006-0000-0000-000004000000}">
      <text>
        <r>
          <rPr>
            <b/>
            <sz val="9"/>
            <color indexed="81"/>
            <rFont val="Tahoma"/>
            <charset val="1"/>
          </rPr>
          <t>Alejandro Herrera:</t>
        </r>
        <r>
          <rPr>
            <sz val="9"/>
            <color indexed="81"/>
            <rFont val="Tahoma"/>
            <charset val="1"/>
          </rPr>
          <t xml:space="preserve">
Desde el momento de la lesión hasta el momento de la liquidación (sentencia). </t>
        </r>
      </text>
    </comment>
    <comment ref="B15" authorId="0" shapeId="0" xr:uid="{00000000-0006-0000-0000-000005000000}">
      <text>
        <r>
          <rPr>
            <b/>
            <sz val="9"/>
            <color indexed="81"/>
            <rFont val="Tahoma"/>
            <family val="2"/>
          </rPr>
          <t>Alejandro Herrera:</t>
        </r>
        <r>
          <rPr>
            <sz val="9"/>
            <color indexed="81"/>
            <rFont val="Tahoma"/>
            <family val="2"/>
          </rPr>
          <t xml:space="preserve">
Desde el momento de la liquidación (sentencia), hasta la expectativa de vida del lesionado, descontando los meses que constituyen la edad y los meses de la liquidación de lucro cesante consolidado.</t>
        </r>
      </text>
    </comment>
    <comment ref="B23" authorId="0" shapeId="0" xr:uid="{00000000-0006-0000-0000-000008000000}">
      <text>
        <r>
          <rPr>
            <b/>
            <sz val="9"/>
            <color indexed="81"/>
            <rFont val="Tahoma"/>
            <family val="2"/>
          </rPr>
          <t>Alejandro Herrera:</t>
        </r>
        <r>
          <rPr>
            <sz val="9"/>
            <color indexed="81"/>
            <rFont val="Tahoma"/>
            <family val="2"/>
          </rPr>
          <t xml:space="preserve">
Cuando hay participación del lesionado, desde este cálculo del salario se puede reducir porcentualmente la incidencia causal. Para efectos prácticos se distribuirá porcentualmente, en caso de haber participación con el lesionado, al momento de obetener el valor total. Cuando es atribuible un porcentaje a un tercero no se descuenta nada porque son solidarios.</t>
        </r>
      </text>
    </comment>
  </commentList>
</comments>
</file>

<file path=xl/sharedStrings.xml><?xml version="1.0" encoding="utf-8"?>
<sst xmlns="http://schemas.openxmlformats.org/spreadsheetml/2006/main" count="25" uniqueCount="25">
  <si>
    <t>SALARIO BASE</t>
  </si>
  <si>
    <t xml:space="preserve">CÁLCULO DE SALARIO BASE DE LIQUIDACIÓN  </t>
  </si>
  <si>
    <t>RENTA HISTÓRICA</t>
  </si>
  <si>
    <t>Salario base</t>
  </si>
  <si>
    <t>Pérdida de capacidad laboral</t>
  </si>
  <si>
    <t>IPC Final</t>
  </si>
  <si>
    <t xml:space="preserve">IPC Inicial </t>
  </si>
  <si>
    <t>INFORMACIÓN DEL PROCESO</t>
  </si>
  <si>
    <t xml:space="preserve">Fecha nacimiento </t>
  </si>
  <si>
    <t xml:space="preserve">Fecha lesión </t>
  </si>
  <si>
    <t>Expectativa vida probable</t>
  </si>
  <si>
    <t>Expectativa vida probable meses</t>
  </si>
  <si>
    <t xml:space="preserve">Edad al momento de la lesión </t>
  </si>
  <si>
    <t xml:space="preserve">Fecha de liquidación </t>
  </si>
  <si>
    <t xml:space="preserve">Edad meses al momento lesión </t>
  </si>
  <si>
    <t>Constante (i)</t>
  </si>
  <si>
    <t>LUCRO CESANTE CONSOLIDADO</t>
  </si>
  <si>
    <t>LUCRO CESANTE FUTURO</t>
  </si>
  <si>
    <t xml:space="preserve">FECHA LIQUIDACIÓN </t>
  </si>
  <si>
    <t xml:space="preserve">FECHA LESIÓN </t>
  </si>
  <si>
    <t>Meses lucro consolidado</t>
  </si>
  <si>
    <t>Meses lucro futuro</t>
  </si>
  <si>
    <t>P.C.L.</t>
  </si>
  <si>
    <t xml:space="preserve"> smlmv 2024</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</si>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</sst>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_-;\-&quot;$&quot;\ * #,##0_-;_-&quot;$&quot;\ * &quot;-&quot;_-;_-@_-"/>
    <numFmt numFmtId="167" formatCode="0.0000"/>
    <numFmt numFmtId="168" formatCode="0.00000000"/>
    <numFmt numFmtId="172" formatCode="[$$-240A]\ #,##0.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charset val="1"/>
    </font>
    <font>
      <b/>
      <sz val="9"/>
      <color indexed="81"/>
      <name val="Tahoma"/>
      <charset val="1"/>
    </font>
    <font>
      <b/>
      <sz val="12"/>
      <color theme="1"/>
      <name val="Calibri"/>
      <family val="2"/>
      <scheme val="minor"/>
    </font>
    <font>
      <sz val="12"/>
      <color theme="1"/>
      <name val="Calibri"/>
      <family val="2"/>
      <scheme val="minor"/>
    </font>
    <font>
      <sz val="9"/>
      <color indexed="81"/>
      <name val="Tahoma"/>
      <family val="2"/>
    </font>
    <font>
      <b/>
      <sz val="9"/>
      <color indexed="81"/>
      <name val="Tahoma"/>
      <family val="2"/>
    </font>
    <font>
      <b/>
      <sz val="16"/>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FF000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46">
    <xf numFmtId="0" fontId="0" fillId="0" borderId="0" xfId="0"/>
    <xf numFmtId="164" fontId="0" fillId="0" borderId="0" xfId="1" applyFont="1"/>
    <xf numFmtId="164" fontId="0" fillId="0" borderId="0" xfId="0" applyNumberForma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64" fontId="0" fillId="0" borderId="3" xfId="1" applyFont="1" applyBorder="1" applyAlignment="1">
      <alignment horizontal="right" vertical="center"/>
    </xf>
    <xf numFmtId="164" fontId="0" fillId="0" borderId="1" xfId="1" applyFont="1" applyBorder="1" applyAlignment="1">
      <alignment horizontal="right" vertical="center"/>
    </xf>
    <xf numFmtId="0" fontId="2" fillId="0" borderId="0" xfId="0" applyFont="1"/>
    <xf numFmtId="0" fontId="0" fillId="0" borderId="1" xfId="0" applyBorder="1"/>
    <xf numFmtId="0" fontId="2" fillId="3" borderId="1" xfId="0" applyFont="1" applyFill="1" applyBorder="1" applyAlignment="1">
      <alignment horizontal="center" vertical="center" wrapText="1"/>
    </xf>
    <xf numFmtId="0" fontId="2" fillId="0" borderId="4" xfId="0" applyFont="1" applyBorder="1"/>
    <xf numFmtId="0" fontId="2" fillId="0" borderId="1" xfId="0" applyFont="1" applyBorder="1"/>
    <xf numFmtId="14" fontId="0" fillId="0" borderId="1" xfId="2" applyNumberFormat="1" applyFont="1" applyBorder="1"/>
    <xf numFmtId="1" fontId="0" fillId="0" borderId="0" xfId="2" applyNumberFormat="1" applyFont="1"/>
    <xf numFmtId="1" fontId="0" fillId="0" borderId="0" xfId="0" applyNumberFormat="1"/>
    <xf numFmtId="14" fontId="0" fillId="0" borderId="0" xfId="0" applyNumberFormat="1"/>
    <xf numFmtId="0" fontId="2" fillId="0" borderId="6" xfId="0" applyFont="1" applyBorder="1"/>
    <xf numFmtId="167" fontId="0" fillId="0" borderId="7" xfId="0" applyNumberFormat="1" applyBorder="1"/>
    <xf numFmtId="168" fontId="0" fillId="0" borderId="1" xfId="0" applyNumberFormat="1" applyBorder="1"/>
    <xf numFmtId="167" fontId="0" fillId="0" borderId="1" xfId="0" applyNumberFormat="1" applyBorder="1"/>
    <xf numFmtId="167" fontId="0" fillId="0" borderId="5" xfId="0" applyNumberFormat="1" applyBorder="1"/>
    <xf numFmtId="14" fontId="0" fillId="0" borderId="1" xfId="0" applyNumberFormat="1" applyBorder="1"/>
    <xf numFmtId="2" fontId="0" fillId="0" borderId="7" xfId="0" applyNumberFormat="1" applyBorder="1"/>
    <xf numFmtId="10" fontId="0" fillId="0" borderId="1" xfId="2" applyNumberFormat="1" applyFont="1" applyBorder="1" applyAlignment="1">
      <alignment horizontal="right" vertical="center"/>
    </xf>
    <xf numFmtId="10" fontId="0" fillId="0" borderId="1" xfId="0" applyNumberFormat="1" applyBorder="1"/>
    <xf numFmtId="0" fontId="10" fillId="5" borderId="1" xfId="0" applyFont="1" applyFill="1" applyBorder="1" applyAlignment="1">
      <alignment horizontal="center" vertical="center" wrapText="1"/>
    </xf>
    <xf numFmtId="2" fontId="0" fillId="0" borderId="8" xfId="0" applyNumberFormat="1" applyBorder="1" applyAlignment="1">
      <alignment horizontal="center" vertical="center"/>
    </xf>
    <xf numFmtId="0" fontId="0" fillId="0" borderId="8" xfId="0" applyBorder="1" applyAlignment="1">
      <alignment horizontal="center" vertical="center"/>
    </xf>
    <xf numFmtId="17" fontId="0" fillId="0" borderId="9" xfId="0" applyNumberFormat="1" applyBorder="1" applyAlignment="1">
      <alignment horizontal="center" vertical="center"/>
    </xf>
    <xf numFmtId="0" fontId="0" fillId="0" borderId="10" xfId="0" applyBorder="1"/>
    <xf numFmtId="0" fontId="0" fillId="0" borderId="9" xfId="0" applyBorder="1"/>
    <xf numFmtId="164" fontId="0" fillId="0" borderId="1" xfId="1" applyFont="1" applyBorder="1"/>
    <xf numFmtId="0" fontId="5"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10" fillId="5" borderId="6" xfId="0" applyFont="1" applyFill="1" applyBorder="1" applyAlignment="1">
      <alignment horizontal="center" vertical="center" wrapText="1"/>
    </xf>
    <xf numFmtId="0" fontId="10" fillId="5" borderId="7" xfId="0" applyFont="1" applyFill="1" applyBorder="1" applyAlignment="1">
      <alignment horizontal="center" vertical="center" wrapText="1"/>
    </xf>
    <xf numFmtId="172" fontId="0" fillId="0" borderId="6" xfId="1" applyNumberFormat="1" applyFont="1" applyBorder="1" applyAlignment="1">
      <alignment horizontal="center" vertical="center"/>
    </xf>
    <xf numFmtId="172" fontId="0" fillId="0" borderId="7" xfId="1" applyNumberFormat="1" applyFont="1" applyBorder="1" applyAlignment="1">
      <alignment horizontal="center" vertical="center"/>
    </xf>
    <xf numFmtId="172" fontId="0" fillId="0" borderId="1" xfId="1" applyNumberFormat="1" applyFont="1" applyBorder="1" applyAlignment="1">
      <alignment horizontal="center" vertical="center"/>
    </xf>
    <xf numFmtId="172" fontId="0" fillId="0" borderId="11" xfId="0" applyNumberFormat="1" applyBorder="1" applyAlignment="1">
      <alignment horizontal="center" vertical="center"/>
    </xf>
    <xf numFmtId="172" fontId="0" fillId="0" borderId="6" xfId="0" applyNumberFormat="1" applyBorder="1" applyAlignment="1">
      <alignment horizontal="center" vertical="center"/>
    </xf>
    <xf numFmtId="172" fontId="0" fillId="0" borderId="7" xfId="0" applyNumberFormat="1" applyBorder="1" applyAlignment="1">
      <alignment horizontal="center" vertical="center"/>
    </xf>
    <xf numFmtId="0" fontId="2" fillId="0" borderId="10" xfId="0" applyFont="1" applyBorder="1" applyAlignment="1">
      <alignment vertical="center"/>
    </xf>
    <xf numFmtId="0" fontId="2" fillId="0" borderId="12" xfId="0" applyFont="1" applyBorder="1" applyAlignment="1">
      <alignment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32"/>
  <sheetViews>
    <sheetView tabSelected="1" topLeftCell="D1" zoomScale="96" zoomScaleNormal="96" workbookViewId="0">
      <selection activeCell="H12" sqref="H12"/>
    </sheetView>
  </sheetViews>
  <sheetFormatPr baseColWidth="10" defaultRowHeight="15" x14ac:dyDescent="0.25"/>
  <cols>
    <col min="1" max="1" width="9.28515625" customWidth="1"/>
    <col min="2" max="2" width="30.140625" customWidth="1"/>
    <col min="3" max="3" width="18.28515625" customWidth="1"/>
    <col min="4" max="4" width="12" customWidth="1"/>
    <col min="5" max="5" width="19.140625" customWidth="1"/>
    <col min="6" max="6" width="30.7109375" customWidth="1"/>
    <col min="7" max="7" width="29.7109375" customWidth="1"/>
    <col min="8" max="8" width="7.7109375" customWidth="1"/>
    <col min="10" max="10" width="16" customWidth="1"/>
  </cols>
  <sheetData>
    <row r="1" spans="2:8" ht="15.75" thickBot="1" x14ac:dyDescent="0.3"/>
    <row r="2" spans="2:8" ht="21.75" thickBot="1" x14ac:dyDescent="0.3">
      <c r="B2" s="34" t="s">
        <v>7</v>
      </c>
      <c r="C2" s="35"/>
    </row>
    <row r="3" spans="2:8" ht="15.75" thickBot="1" x14ac:dyDescent="0.3">
      <c r="B3" s="11" t="s">
        <v>3</v>
      </c>
      <c r="C3" s="31">
        <v>1300000</v>
      </c>
      <c r="D3" s="30" t="s">
        <v>23</v>
      </c>
    </row>
    <row r="4" spans="2:8" ht="15.75" thickBot="1" x14ac:dyDescent="0.3">
      <c r="B4" s="11" t="s">
        <v>4</v>
      </c>
      <c r="C4" s="24">
        <v>0.1</v>
      </c>
    </row>
    <row r="5" spans="2:8" ht="15.75" thickBot="1" x14ac:dyDescent="0.3">
      <c r="B5" s="11" t="s">
        <v>5</v>
      </c>
      <c r="C5" s="29">
        <v>122.63</v>
      </c>
      <c r="D5" s="28">
        <v>45539</v>
      </c>
      <c r="E5" s="26" t="s">
        <v>18</v>
      </c>
    </row>
    <row r="6" spans="2:8" ht="15.75" thickBot="1" x14ac:dyDescent="0.3">
      <c r="B6" s="11" t="s">
        <v>6</v>
      </c>
      <c r="C6" s="8">
        <v>143.66999999999999</v>
      </c>
      <c r="D6" s="28">
        <v>44811</v>
      </c>
      <c r="E6" s="27" t="s">
        <v>19</v>
      </c>
    </row>
    <row r="7" spans="2:8" ht="15.75" thickBot="1" x14ac:dyDescent="0.3">
      <c r="B7" s="10" t="s">
        <v>8</v>
      </c>
      <c r="C7" s="12">
        <v>35137</v>
      </c>
    </row>
    <row r="8" spans="2:8" ht="15.75" thickBot="1" x14ac:dyDescent="0.3">
      <c r="B8" s="11" t="s">
        <v>9</v>
      </c>
      <c r="C8" s="12">
        <v>44811</v>
      </c>
      <c r="F8" s="13"/>
    </row>
    <row r="9" spans="2:8" ht="15.75" thickBot="1" x14ac:dyDescent="0.3">
      <c r="B9" s="11" t="s">
        <v>12</v>
      </c>
      <c r="C9" s="17">
        <f>YEARFRAC(C7,C8,1)</f>
        <v>26.485297099979721</v>
      </c>
    </row>
    <row r="10" spans="2:8" ht="15.75" thickBot="1" x14ac:dyDescent="0.3">
      <c r="B10" s="11" t="s">
        <v>14</v>
      </c>
      <c r="C10" s="17">
        <f>C9*12</f>
        <v>317.82356519975667</v>
      </c>
    </row>
    <row r="11" spans="2:8" ht="15.75" thickBot="1" x14ac:dyDescent="0.3">
      <c r="B11" s="11" t="s">
        <v>10</v>
      </c>
      <c r="C11" s="22">
        <v>49.96</v>
      </c>
    </row>
    <row r="12" spans="2:8" ht="15.75" thickBot="1" x14ac:dyDescent="0.3">
      <c r="B12" s="16" t="s">
        <v>11</v>
      </c>
      <c r="C12" s="19">
        <f>(C11+C9)*12</f>
        <v>917.34356519975677</v>
      </c>
    </row>
    <row r="13" spans="2:8" ht="15.75" thickBot="1" x14ac:dyDescent="0.3">
      <c r="B13" s="11" t="s">
        <v>13</v>
      </c>
      <c r="C13" s="21">
        <v>45539</v>
      </c>
    </row>
    <row r="14" spans="2:8" ht="15.75" thickBot="1" x14ac:dyDescent="0.3">
      <c r="B14" s="11" t="s">
        <v>20</v>
      </c>
      <c r="C14" s="20">
        <f>YEARFRAC(C8,C13,1)*12</f>
        <v>23.912408759124091</v>
      </c>
      <c r="D14" s="15"/>
    </row>
    <row r="15" spans="2:8" ht="15.75" thickBot="1" x14ac:dyDescent="0.3">
      <c r="B15" s="11" t="s">
        <v>21</v>
      </c>
      <c r="C15" s="17">
        <f>C12-(C10+C14)</f>
        <v>575.60759124087599</v>
      </c>
    </row>
    <row r="16" spans="2:8" ht="15.75" thickBot="1" x14ac:dyDescent="0.3">
      <c r="B16" s="11" t="s">
        <v>15</v>
      </c>
      <c r="C16" s="18">
        <v>4.86755E-3</v>
      </c>
      <c r="H16" s="14"/>
    </row>
    <row r="17" spans="2:8" x14ac:dyDescent="0.25">
      <c r="B17" s="7"/>
    </row>
    <row r="18" spans="2:8" s="7" customFormat="1" ht="15.75" thickBot="1" x14ac:dyDescent="0.3"/>
    <row r="19" spans="2:8" ht="15.75" hidden="1" thickBot="1" x14ac:dyDescent="0.3"/>
    <row r="20" spans="2:8" ht="34.5" customHeight="1" thickBot="1" x14ac:dyDescent="0.3">
      <c r="B20" s="32" t="s">
        <v>1</v>
      </c>
      <c r="C20" s="33"/>
      <c r="E20" s="44"/>
      <c r="F20" s="25" t="s">
        <v>16</v>
      </c>
      <c r="G20" s="36" t="s">
        <v>17</v>
      </c>
      <c r="H20" s="37"/>
    </row>
    <row r="21" spans="2:8" ht="24" customHeight="1" thickBot="1" x14ac:dyDescent="0.3">
      <c r="B21" s="3" t="s">
        <v>0</v>
      </c>
      <c r="C21" s="5">
        <f>C3</f>
        <v>1300000</v>
      </c>
      <c r="E21" s="45"/>
      <c r="F21" s="40">
        <f>C23*((1.00486755^C14)-1)/C16</f>
        <v>3288283.7425713181</v>
      </c>
      <c r="G21" s="38">
        <f>C23*((1.00486755^C15)-1)/(C16*(1.004867)^C15)</f>
        <v>25083161.031610116</v>
      </c>
      <c r="H21" s="39"/>
    </row>
    <row r="22" spans="2:8" ht="22.5" customHeight="1" thickBot="1" x14ac:dyDescent="0.3">
      <c r="B22" s="4" t="s">
        <v>22</v>
      </c>
      <c r="C22" s="23">
        <f>C4</f>
        <v>0.1</v>
      </c>
      <c r="E22" s="4" t="s">
        <v>24</v>
      </c>
      <c r="F22" s="42">
        <f>SUM(F21+G21)</f>
        <v>28371444.774181433</v>
      </c>
      <c r="G22" s="41"/>
      <c r="H22" s="43"/>
    </row>
    <row r="23" spans="2:8" ht="35.25" customHeight="1" thickBot="1" x14ac:dyDescent="0.3">
      <c r="B23" s="9" t="s">
        <v>2</v>
      </c>
      <c r="C23" s="6">
        <f>C21*(C22)</f>
        <v>130000</v>
      </c>
    </row>
    <row r="24" spans="2:8" ht="23.25" customHeight="1" x14ac:dyDescent="0.25">
      <c r="G24" s="2"/>
    </row>
    <row r="26" spans="2:8" x14ac:dyDescent="0.25">
      <c r="D26" s="2"/>
    </row>
    <row r="27" spans="2:8" x14ac:dyDescent="0.25">
      <c r="E27" s="1"/>
      <c r="H27" s="2"/>
    </row>
    <row r="28" spans="2:8" x14ac:dyDescent="0.25">
      <c r="C28" s="2"/>
    </row>
    <row r="30" spans="2:8" x14ac:dyDescent="0.25">
      <c r="E30" s="2"/>
    </row>
    <row r="31" spans="2:8" x14ac:dyDescent="0.25">
      <c r="E31" s="2"/>
    </row>
    <row r="32" spans="2:8" x14ac:dyDescent="0.25">
      <c r="E32" s="1"/>
    </row>
  </sheetData>
  <mergeCells count="5">
    <mergeCell ref="G21:H21"/>
    <mergeCell ref="G20:H20"/>
    <mergeCell ref="F22:H22"/>
    <mergeCell ref="B20:C20"/>
    <mergeCell ref="B2:C2"/>
  </mergeCells>
  <pageMargins left="0.7" right="0.7" top="0.75" bottom="0.75" header="0.3" footer="0.3"/>
  <pageSetup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LUCRO CESANTE LESIONES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Herrera</dc:creator>
  <cp:lastModifiedBy>Kennie Lorena García Madrid</cp:lastModifiedBy>
  <dcterms:created xsi:type="dcterms:W3CDTF">2020-04-27T21:08:38Z</dcterms:created>
  <dcterms:modified xsi:type="dcterms:W3CDTF">2024-09-06T14:50:35Z</dcterms:modified>
</cp:coreProperties>
</file>