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Gonzalo\OneDrive\Escritorio\INFORMES INICIALES\"/>
    </mc:Choice>
  </mc:AlternateContent>
  <bookViews>
    <workbookView xWindow="0" yWindow="0" windowWidth="20490" windowHeight="7755" activeTab="2"/>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1" l="1"/>
  <c r="B17" i="11"/>
  <c r="B28" i="11" s="1"/>
  <c r="C11" i="1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<sst xmlns="http://schemas.openxmlformats.org/spreadsheetml/2006/main" count="206" uniqueCount="161">
  <si>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</si>
  <si>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</si>
  <si>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</si>
  <si>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</si>
  <si>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</si>
  <si>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</si>
  <si>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</si>
  <si>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</si>
  <si>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</si>
  <si>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</si>
  <si>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</si>
  <si>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</si>
  <si>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</si>
  <si>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</si>
  <si>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</si>
  <si>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</si>
  <si>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</si>
  <si>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</si>
  <si>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</si>
  <si>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</si>
  <si>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</si>
  <si>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</si>
  <si>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</si>
  <si>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</si>
  <si>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</si>
  <si>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</si>
  <si>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</si>
  <si>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</si>
  <si>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</si>
  <si>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</si>
  <si>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</si>
  <si>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</si>
  <si>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</si>
  <si>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</si>
  <si>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</si>
  <si>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</si>
  <si>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</si>
  <si>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</si>
  <si>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</si>
  <si>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</si>
  <si>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</si>
  <si>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</si>
  <si>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</si>
  <si>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</si>
  <si>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</si>
  <si>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</si>
  <si>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</si>
  <si>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</si>
  <si>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</si>
  <si>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</si>
  <si>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</si>
  <si>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</si>
  <si>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</si>
  <si>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</si>
  <si>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</si>
  <si>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</si>
  <si>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</si>
  <si>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</si>
  <si>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</si>
  <si>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</si>
  <si>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</si>
  <si>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</si>
  <si>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</si>
  <si>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</si>
  <si>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</si>
  <si>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</si>
  <si>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</si>
  <si>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</si>
  <si>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</si>
  <si>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</si>
  <si>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</si>
  <si>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</si>
  <si>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</si>
  <si>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</si>
  <si>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</si>
  <si>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</si>
  <si>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</si>
  <si>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</si>
  <si>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</si>
  <si>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</si>
  <si>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</si>
  <si>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</si>
  <si>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</si>
  <si>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</si>
  <si>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</si>
  <si>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</si>
  <si>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</si>
  <si>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</si>
  <si>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</si>
  <si>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</si>
  <si>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</si>
  <si>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</si>
  <si>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</si>
  <si>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</si>
  <si>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</si>
  <si>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</si>
  <si>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</si>
  <si>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</si>
  <si>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</si>
  <si>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</si>
  <si>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</si>
  <si>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</si>
  <si>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</si>
  <si>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</si>
  <si>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</si>
  <si>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</si>
  <si>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</si>
  <si>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</si>
  <si>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</si>
  <si>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</si>
  <si>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</si>
  <si>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</si>
  <si>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</si>
  <si>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</si>
  <si>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</si>
  <si>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</si>
  <si>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</si>
  <si>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</si>
  <si>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</si>
  <si>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</si>
  <si>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</si>
  <si>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</si>
  <si>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</si>
  <si>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</si>
  <si>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</si>
  <si>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</si>
  <si>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</si>
  <si>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</si>
  <si>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</si>
  <si>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</si>
  <si>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</si>
  <si>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</si>
  <si>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</si>
  <si>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</si>
  <si>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18001333300120190067100</t>
  </si>
  <si>
    <t>JUZGADO PRIMERO ADMINISTRATIVO DE FLORENCIA</t>
  </si>
  <si>
    <t>CLÍNICA MEDILASER S.A.S.</t>
  </si>
  <si>
    <t>022027503/0</t>
  </si>
  <si>
    <t>860.026.182-5</t>
  </si>
  <si>
    <t>E.S.E HOSPITAL SAN RAFAEL DE SAN VICENTE DEL CAGUAN – CAQUETÁ y la CLINICA MEDILASER S.A. DE FLORENCIA.</t>
  </si>
  <si>
    <t>13 DE JUNIO DE 2017</t>
  </si>
  <si>
    <t>13 DE JUNIO DE 2019</t>
  </si>
  <si>
    <t>3 DE SEPTIEMBRE DE 2019</t>
  </si>
  <si>
    <t>Daño Moral</t>
  </si>
  <si>
    <t>13 de agosto de 2024</t>
  </si>
  <si>
    <t>RC Profesional</t>
  </si>
  <si>
    <t>Los señores DINAEL TOVAR ÁLVAREZ y DANIELA CASTRO ORTEGA, procrearon su segundo hijo a finales del 2016; Con ocasión de lo anterior, desde el mes de noviembre de 2016, cuando la gestación ya alcanzaba las 8 semanas, la señora CASTRO ORTEGA acude a los controles prenatales de rigor quedando anotaciones en la historia clínica respecto de la normalidad de la gestación; sin embargo, para el mes de febrero de 2017 en el marco de su cuarto control, se emitió diagnóstico de sobrepeso gestacional, dicho diagnóstico se confirma el 17 de mayo de 2017 cuando se deja anotación en la historia clínica respecto de una macrosomia fetal, condición médica que se refiere a una mayor talla del feto que la esperada, situación que puede llegar a complicar el parto y genera la necesidad de su realización mediante cesárea, determinándose como fecha probable del parto el 12 de junio de 2017.
El 13 de junio de 2017 siendo las 12:30 pm la señora CASTRO ORTEGA ingresa a urgencias en el hospital San Rafael (ubicado en el municipio de San Vicente del Caguán) y sin haberle realizado la cesárea, es remitida a la entidad asegurada CLÍNICA MEDILASER (ubicada en el municipio de Florencia) a las 2:11 pm, a donde arribó a las 4:27 pm y allí se confirmó diagnóstico de muerte fetal in útero, por lo que se practica la cesárea.</t>
  </si>
  <si>
    <t>DANIEL TOVAR ÁLVAREZ (PADRE); DANIELA CASTRO ORTEGA (MADRE); KAREN JULIETH TOVAR CASTRO (HERMANA).</t>
  </si>
  <si>
    <t>NASCITURUS DE DANIELA CASTRO ORTEGA</t>
  </si>
  <si>
    <t>29 de agosto de 2024</t>
  </si>
  <si>
    <t>82862845- APJ32545</t>
  </si>
  <si>
    <t xml:space="preserve">RC PROFESIONAL </t>
  </si>
  <si>
    <t>10% sobre el valor de la pérdida, mínimo COP$5.000.000</t>
  </si>
  <si>
    <t>31/12/2016- 31/12/2017</t>
  </si>
  <si>
    <t xml:space="preserve">• Disminución de la suma asegurada por pago de indemnizaciones con cargo a la PÓLIZA 22027503
</t>
  </si>
  <si>
    <t>• El area de siniestros cierra la reclamación sin objecion, en la ficha de gestion indican siniestro prescrito</t>
  </si>
  <si>
    <t xml:space="preserve">Daño Emergente: No se tuvo en cuenta en la liquidación, ya que los demandantes no acreditaron a través de ningún medio de prueba, esta supuesta erogación económica, por concepto de gastos fúnebres. Daño a la Salud: No se tuvo en cuenta en la liquidación, porque aquí se pretende la declaratoria de responsabilidad respecto de una menor fallecida, y la tipología de daño a la salud, según la línea jurisprudencial del Consejo de Estado, solo opera para la víctima directa, cuando se trata de lesiones personales. Perjuicios Morales: Teniendo en cuenta que se discute la responsabilidad por el fallecimiento de una persona, se tuvo en cuenta los baremos establecidos por el Consejo de Estado en caso de muerte. Así pues, para el padre y madre de la occisa, les correspondería la suma de 100 SMLMV para cada uno y para su hermana, la suma de 50 SMLMV, lo cual nos arroja 250 SMLMV, que fueron liquidados con el salario mínimo legal mensual vigente para el 2024 ($1.300.000) Pesos M/cte. A esta última suma, se le aplicó el deducible que una vez calculado resultó mayor (10% de la pérdida), que equivale a $32.500.000 Pesos M/cte. Por lo tanto, la contingencia corresponde a $292.500.000 Pesos M/cte. </t>
  </si>
  <si>
    <t xml:space="preserve">La clasificación de la contingencia es  REMOTO, porque si bien la póliza de responsabilidad civil profesional clínicas y hospitales No. 022027503/0, presta cobertura material y temporal, de conformidad con los hechos y pretensiones expuestas en líbelo de la demanda, de cierto se tiene que en el presente caso, se ha configurado el fenómeno de la prescripción de las acciones derivadas del contrato de seguro. Adicionalmente, a la Clínica Medilaser S.A. no le asiste ningún tipo de responsabilidad en el fallecimiento del feto que se esperaba por nacer. 
Frente a la cobertura material, como se anunció, la póliza ampara los perjuicios que cause el asegurado con motivo de determinada responsabilidad civil profesional en que incurra con relación a terceros, de acuerdo con la ley a consecuencia de un servicio médico, quirúrgico, dental, de enfermería, laboratorio, o asimilados, prestado dentro de los predios asegurados, y en el presente caso, se le atribuye responsabilidad al asegurado (Clínica Medilaser-Sede Florencia), por un servicio médico brindado, el 13 de junio de 2017, en uno de sus predios asegurados, a la señora Daniela Castro Ortega y a su bebé que se esperaba por nacer, por tal motivo, la cobertura material está acreditada. 
Frente a la cobertura temporal, debe decirse que la póliza en mención fue expedida bajo la modalidad SUNSET, la cual cubre los daños causados a terceros durante la vigencia de la misma y cuyas consecuencias sean reclamadas al asegurado o al asegurador durante la misma vigencia o dentro de los dos (2) años siguientes a su terminación. En el caso que nos convoca, la póliza tuvo una vigencia comprendida desde el 31 de diciembre de 2016 al 30 de diciembre de 2017, el hecho objeto de reclamo ocurrió el 13 de junio de 2017, es decir, en vigencia de la póliza, y la reclamación al asegurado (Clínica Medilaser S.A.) se efectuó dentro de los dos años siguientes a la términación de la póliza, esto es, el 03 de septiembre de 2019, con la celebración de la audiencia de conciliación prejudicial, para agotar el requisito de procedibilidad. En tal virtud, también se acredita la cobertura temporal. 
Sin perjuicio de lo anterior, ha operado en el caso sub-examine, la prescripción de las acciones derivadas del contrato de seguro, teniendo en cuenta las siguientes razones e hitos temporales: i) el 13 de junio de 2019, el asegurado tuvo conocimiento de los hechos, vía petición extrajudicial, con la radicación de la solicitud de conciliación formulada por los hoy demandantes, ii) el 23 de julio de 2019, el asegurado interrumpió la prescripción con el requerimiento dirigido a Allianz Seguros S.A; por lo que ésta, conforme al artículo 94 del Código General del Proceso, comenzó a correr de nuevo desde el 23 de julio de 2019 hasta el 23 de julio de 2021, iii) la contestación a la demanda y solicitud de llamamiento a Allianz Seguros S.A. fue presentada ante el despacho el 24 de octubre de 2022, por lo que salta a la vista la configuración de este fenómeno extintivo, porque el plazo máximo para el efecto feneció el 23 de julio de 2021. Inclusive, si se quisiera descontar el término de suspensión en razón a la pandemia (COVID-19), la conclusión es la misma, porque de lejos está prescrita la acción y iv) el segundo requerimiento del 27 de mayo de 2021 por parte de la Clínica Medilaser S.A. a Allianz Seguros S.A, no produce ningún efecto jurídico para interrumpir la prescripción, de conformidad con lo señalado por el artículo 94 del C.G.P.
Frente a la responsabilidad atribuida al asegurado debe precisarse que la misma no se encuentra configurada, ya que de la lectura de la historia clínica, se desprende que la atención brindada a la paciente (Daniela Castro Ortega) fue ajustada y conforme a la lex-artis. Además, para el momento en que la señora Daniela Castro Ortega arribó a la Clínica Medilaser S.A., su bebé no presentaba frecuencia cardíaca ni signos vitales, por lo que las atenciones estuvieron dirigidas a estabilizar a la señora Castro Ortega, y finalizar el estado de embarazo, reportándole sobre el fallecimiento del bebé en el útero. Lo que demuestra, que no hubo ninguna omisión o retardo atribuible a la Clínica Medilaser S.A., que hubiera sido un factor desencadenante, en el fallecimiento del menor que se esperaba por nacer, pues dicha institución médica recibió al bebé sin signos vitales. Aunado a ello, la parte demandante instaura su demanda en contra de la Clínica Medilaser S.A., pero no le cuestiona en lo más mínimo, las atenciones brindadas a la paciente Castro Ortega, tampoco le atribuye responsabilidad por la muerte del bebé, antes se apoya en las atenciones de la Clínica Medilaser S.A., para afirmar en los hechos de la demanda, que el Hospital SAN RAFAEL es responsable de la referida muerte intrauterina, por falta de tratamiento en los controles prenatales, y por no inducir el parto de manera oportuna, antes de que se produjera la sospecha de óbito fetal. Por lo anterior, es nula la posibilidad de que se emita una sentencia condenatoria en contra del asegurado (Clínica Medilaser S.A.). 
Lo anterior, sin perjuicio del cáracter contingente del proceso.
    </t>
  </si>
  <si>
    <t xml:space="preserve">Excepciones frente a la demanda: 1. Inexistencia de Responsabilidad atribuible a la Clínica Medilaser S.A. de Florencia, 2 Ausencia de nexo causal entre la atención médica y el daño alegado, 3. Falta de legitimación en la causa por pasiva de la Clínica Medilaser S.A., 4. La obligación de los médicos es de medios y no de resultado, 5. Excepciones planteadas por quién formuló el llamamiento en garantía a mi representada, 6. Ausencia de Prueba del Daño Emergente, 7. Improcedencia del reconocimiento solicitado a título de daño a la vida en relación y 8. Génerica o Innominada. Excepciones frente al llamamiento: 1. Prescripción de las acciones derivadas del contrato de seguro, 2. Inexistencia de obligación indemnizatoria a cargo de Allianz Seguros S.A. por la no realización del riesgo asegurado en la Póliza de Responsabilidad Civil Profesional Clínicas y Hospitales No 022027503/0, 3. Carácter meramente indemnizatorio que revisten los contratos de seguro, 4. Límites máximos establecidos en la Póliza de Responsabilidad Civil, Profesional, Clínicas y Hospitales No. 022027503/0, 5. En la póliza de responsabilidad civil profesional, clínicas y hospitales No. 022027503/0, se pactó un deducible,  6. Riesgos expresamente excluidos en el contrato de seguro, 7. Inexistencia de Solidaridad entre mi mandante y el demandado-Inexistencia de Solidaridad en el marco del contrato de seguro, 8. Disponibilidad del Valor Asegurado,  9. Pago por Reembolso y 10. Genérica o Innominada.  </t>
  </si>
  <si>
    <t>02 de agosto de 2024</t>
  </si>
  <si>
    <t xml:space="preserve">Agradezco revisar la prescripción.
Respuesta GHA: Se revisó la prescripción de las acciones derivadas del contrato de seguro, se concluyó que la misma se encuentra configurada, se incluyó como excepción al contestar el llamamiento en garantía, y se tuvo en cuenta para calificar la contingencia.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</si>
</sst>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0" fillId="0" borderId="1" xfId="0" applyBorder="1" applyAlignment="1" applyProtection="1">
      <alignment horizontal="center"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opLeftCell="A13" zoomScale="80" zoomScaleNormal="80" workbookViewId="0">
      <selection activeCell="A29" sqref="A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8" t="s">
        <v>0</v>
      </c>
      <c r="B1" s="48"/>
      <c r="C1" s="48"/>
    </row>
    <row r="2" spans="1:3" x14ac:dyDescent="0.25">
      <c r="A2" s="5" t="s">
        <v>1</v>
      </c>
      <c r="B2" s="49" t="s">
        <v>134</v>
      </c>
      <c r="C2" s="50"/>
    </row>
    <row r="3" spans="1:3" x14ac:dyDescent="0.25">
      <c r="A3" s="5" t="s">
        <v>2</v>
      </c>
      <c r="B3" s="51" t="s">
        <v>135</v>
      </c>
      <c r="C3" s="52"/>
    </row>
    <row r="4" spans="1:3" x14ac:dyDescent="0.25">
      <c r="A4" s="5" t="s">
        <v>3</v>
      </c>
      <c r="B4" s="46" t="s">
        <v>139</v>
      </c>
      <c r="C4" s="52"/>
    </row>
    <row r="5" spans="1:3" ht="14.45" customHeight="1" x14ac:dyDescent="0.25">
      <c r="A5" s="5" t="s">
        <v>4</v>
      </c>
      <c r="B5" s="53" t="s">
        <v>147</v>
      </c>
      <c r="C5" s="52"/>
    </row>
    <row r="6" spans="1:3" x14ac:dyDescent="0.25">
      <c r="A6" s="5" t="s">
        <v>5</v>
      </c>
      <c r="B6" s="35" t="s">
        <v>6</v>
      </c>
      <c r="C6" s="35"/>
    </row>
    <row r="7" spans="1:3" x14ac:dyDescent="0.25">
      <c r="A7" s="5" t="s">
        <v>7</v>
      </c>
      <c r="B7" s="35" t="s">
        <v>148</v>
      </c>
      <c r="C7" s="35"/>
    </row>
    <row r="8" spans="1:3" x14ac:dyDescent="0.25">
      <c r="A8" s="5" t="s">
        <v>8</v>
      </c>
      <c r="B8" s="37" t="s">
        <v>140</v>
      </c>
      <c r="C8" s="37"/>
    </row>
    <row r="9" spans="1:3" x14ac:dyDescent="0.25">
      <c r="A9" s="5" t="s">
        <v>9</v>
      </c>
      <c r="B9" s="37" t="s">
        <v>141</v>
      </c>
      <c r="C9" s="37"/>
    </row>
    <row r="10" spans="1:3" x14ac:dyDescent="0.25">
      <c r="A10" s="5" t="s">
        <v>10</v>
      </c>
      <c r="B10" s="37" t="s">
        <v>142</v>
      </c>
      <c r="C10" s="37"/>
    </row>
    <row r="11" spans="1:3" ht="23.25" customHeight="1" x14ac:dyDescent="0.25">
      <c r="A11" s="5" t="s">
        <v>11</v>
      </c>
      <c r="B11" s="46" t="s">
        <v>145</v>
      </c>
      <c r="C11" s="47"/>
    </row>
    <row r="12" spans="1:3" x14ac:dyDescent="0.25">
      <c r="A12" s="36" t="s">
        <v>12</v>
      </c>
      <c r="B12" s="37" t="s">
        <v>146</v>
      </c>
      <c r="C12" s="35"/>
    </row>
    <row r="13" spans="1:3" ht="30" customHeight="1" x14ac:dyDescent="0.25">
      <c r="A13" s="36"/>
      <c r="B13" s="35"/>
      <c r="C13" s="35"/>
    </row>
    <row r="14" spans="1:3" ht="73.5" customHeight="1" x14ac:dyDescent="0.25">
      <c r="A14" s="36"/>
      <c r="B14" s="35"/>
      <c r="C14" s="35"/>
    </row>
    <row r="15" spans="1:3" ht="30" x14ac:dyDescent="0.25">
      <c r="A15" s="5" t="s">
        <v>13</v>
      </c>
      <c r="B15" s="40">
        <f>SUM(C17,C18,C20,C21,C23)</f>
        <v>651300000</v>
      </c>
      <c r="C15" s="41"/>
    </row>
    <row r="16" spans="1:3" ht="33.75" customHeight="1" x14ac:dyDescent="0.25">
      <c r="A16" s="42" t="s">
        <v>14</v>
      </c>
      <c r="B16" s="43" t="s">
        <v>15</v>
      </c>
      <c r="C16" s="43"/>
    </row>
    <row r="17" spans="1:3" ht="33.75" customHeight="1" x14ac:dyDescent="0.25">
      <c r="A17" s="42"/>
      <c r="B17" s="11" t="s">
        <v>16</v>
      </c>
      <c r="C17" s="6"/>
    </row>
    <row r="18" spans="1:3" ht="33.75" customHeight="1" x14ac:dyDescent="0.25">
      <c r="A18" s="42"/>
      <c r="B18" s="11" t="s">
        <v>17</v>
      </c>
      <c r="C18" s="6">
        <v>1300000</v>
      </c>
    </row>
    <row r="19" spans="1:3" x14ac:dyDescent="0.25">
      <c r="A19" s="42"/>
      <c r="B19" s="44" t="s">
        <v>18</v>
      </c>
      <c r="C19" s="45"/>
    </row>
    <row r="20" spans="1:3" x14ac:dyDescent="0.25">
      <c r="A20" s="42"/>
      <c r="B20" s="11" t="s">
        <v>143</v>
      </c>
      <c r="C20" s="6">
        <v>325000000</v>
      </c>
    </row>
    <row r="21" spans="1:3" x14ac:dyDescent="0.25">
      <c r="A21" s="42"/>
      <c r="B21" s="11" t="s">
        <v>70</v>
      </c>
      <c r="C21" s="6">
        <v>325000000</v>
      </c>
    </row>
    <row r="22" spans="1:3" x14ac:dyDescent="0.25">
      <c r="A22" s="42"/>
      <c r="B22" s="44" t="s">
        <v>19</v>
      </c>
      <c r="C22" s="45"/>
    </row>
    <row r="23" spans="1:3" x14ac:dyDescent="0.25">
      <c r="A23" s="42"/>
      <c r="B23" s="11"/>
      <c r="C23" s="16"/>
    </row>
    <row r="24" spans="1:3" x14ac:dyDescent="0.25">
      <c r="A24" s="5" t="s">
        <v>20</v>
      </c>
      <c r="B24" s="35" t="s">
        <v>136</v>
      </c>
      <c r="C24" s="35"/>
    </row>
    <row r="25" spans="1:3" x14ac:dyDescent="0.25">
      <c r="A25" s="5" t="s">
        <v>21</v>
      </c>
      <c r="B25" s="35" t="s">
        <v>138</v>
      </c>
      <c r="C25" s="35"/>
    </row>
    <row r="26" spans="1:3" x14ac:dyDescent="0.25">
      <c r="A26" s="5" t="s">
        <v>22</v>
      </c>
      <c r="B26" s="35" t="s">
        <v>137</v>
      </c>
      <c r="C26" s="35"/>
    </row>
    <row r="27" spans="1:3" x14ac:dyDescent="0.25">
      <c r="A27" s="5" t="s">
        <v>23</v>
      </c>
      <c r="B27" s="38" t="s">
        <v>144</v>
      </c>
      <c r="C27" s="39"/>
    </row>
    <row r="28" spans="1:3" x14ac:dyDescent="0.25">
      <c r="A28" s="5" t="s">
        <v>24</v>
      </c>
      <c r="B28" s="34" t="s">
        <v>159</v>
      </c>
      <c r="C28" s="34"/>
    </row>
    <row r="29" spans="1:3" x14ac:dyDescent="0.25">
      <c r="A29" s="5" t="s">
        <v>25</v>
      </c>
      <c r="B29" s="35" t="s">
        <v>149</v>
      </c>
      <c r="C29" s="35"/>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D53"/>
  <sheetViews>
    <sheetView topLeftCell="A25" zoomScale="90" zoomScaleNormal="90" workbookViewId="0">
      <selection activeCell="A34" sqref="A34:B34"/>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4" ht="18.75" x14ac:dyDescent="0.25">
      <c r="A1" s="64" t="s">
        <v>26</v>
      </c>
      <c r="B1" s="64"/>
      <c r="C1" s="64"/>
    </row>
    <row r="2" spans="1:4" x14ac:dyDescent="0.25">
      <c r="A2" s="13" t="s">
        <v>27</v>
      </c>
      <c r="B2" s="65" t="s">
        <v>150</v>
      </c>
      <c r="C2" s="66"/>
    </row>
    <row r="3" spans="1:4" x14ac:dyDescent="0.25">
      <c r="A3" s="5" t="s">
        <v>1</v>
      </c>
      <c r="B3" s="35" t="str">
        <f>'GENERALES NOTA 322'!B2:C2</f>
        <v>18001333300120190067100</v>
      </c>
      <c r="C3" s="35"/>
    </row>
    <row r="4" spans="1:4" x14ac:dyDescent="0.25">
      <c r="A4" s="5" t="s">
        <v>2</v>
      </c>
      <c r="B4" s="35" t="str">
        <f>'GENERALES NOTA 322'!B3:C3</f>
        <v>JUZGADO PRIMERO ADMINISTRATIVO DE FLORENCIA</v>
      </c>
      <c r="C4" s="35"/>
    </row>
    <row r="5" spans="1:4" x14ac:dyDescent="0.25">
      <c r="A5" s="5" t="s">
        <v>3</v>
      </c>
      <c r="B5" s="35" t="str">
        <f>'GENERALES NOTA 322'!B4:C4</f>
        <v>E.S.E HOSPITAL SAN RAFAEL DE SAN VICENTE DEL CAGUAN – CAQUETÁ y la CLINICA MEDILASER S.A. DE FLORENCIA.</v>
      </c>
      <c r="C5" s="35"/>
    </row>
    <row r="6" spans="1:4" x14ac:dyDescent="0.25">
      <c r="A6" s="5" t="s">
        <v>4</v>
      </c>
      <c r="B6" s="35" t="str">
        <f>'GENERALES NOTA 322'!B5:C5</f>
        <v>DANIEL TOVAR ÁLVAREZ (PADRE); DANIELA CASTRO ORTEGA (MADRE); KAREN JULIETH TOVAR CASTRO (HERMANA).</v>
      </c>
      <c r="C6" s="35"/>
    </row>
    <row r="7" spans="1:4" x14ac:dyDescent="0.25">
      <c r="A7" s="5" t="s">
        <v>5</v>
      </c>
      <c r="B7" s="35" t="str">
        <f>'GENERALES NOTA 322'!B6:C6</f>
        <v>LLAMADA EN GARANTIA</v>
      </c>
      <c r="C7" s="35"/>
    </row>
    <row r="8" spans="1:4" x14ac:dyDescent="0.25">
      <c r="A8" s="13" t="s">
        <v>28</v>
      </c>
      <c r="B8" s="35">
        <v>22027503</v>
      </c>
      <c r="C8" s="35"/>
    </row>
    <row r="9" spans="1:4" x14ac:dyDescent="0.25">
      <c r="A9" s="13" t="s">
        <v>11</v>
      </c>
      <c r="B9" s="35" t="s">
        <v>151</v>
      </c>
      <c r="C9" s="35"/>
    </row>
    <row r="10" spans="1:4" x14ac:dyDescent="0.25">
      <c r="A10" s="13" t="s">
        <v>29</v>
      </c>
      <c r="B10" s="65">
        <v>3000000000</v>
      </c>
      <c r="C10" s="67"/>
    </row>
    <row r="11" spans="1:4" x14ac:dyDescent="0.25">
      <c r="A11" s="13" t="s">
        <v>30</v>
      </c>
      <c r="C11" s="65" t="s">
        <v>152</v>
      </c>
      <c r="D11" s="66"/>
    </row>
    <row r="12" spans="1:4" x14ac:dyDescent="0.25">
      <c r="A12" s="13" t="s">
        <v>31</v>
      </c>
      <c r="B12" t="s">
        <v>119</v>
      </c>
    </row>
    <row r="13" spans="1:4" x14ac:dyDescent="0.25">
      <c r="A13" s="13" t="s">
        <v>32</v>
      </c>
      <c r="B13" s="35" t="s">
        <v>153</v>
      </c>
      <c r="C13" s="35"/>
    </row>
    <row r="14" spans="1:4" x14ac:dyDescent="0.25">
      <c r="A14" s="13" t="s">
        <v>33</v>
      </c>
      <c r="B14" s="35" t="s">
        <v>98</v>
      </c>
      <c r="C14" s="35"/>
    </row>
    <row r="15" spans="1:4" x14ac:dyDescent="0.25">
      <c r="A15" s="13" t="s">
        <v>34</v>
      </c>
      <c r="B15" s="35" t="s">
        <v>98</v>
      </c>
      <c r="C15" s="35"/>
    </row>
    <row r="16" spans="1:4" x14ac:dyDescent="0.25">
      <c r="A16" s="62" t="s">
        <v>35</v>
      </c>
      <c r="B16" s="35"/>
      <c r="C16" s="35"/>
    </row>
    <row r="17" spans="1:3" x14ac:dyDescent="0.25">
      <c r="A17" s="63"/>
      <c r="B17" s="9" t="s">
        <v>36</v>
      </c>
      <c r="C17" s="10" t="s">
        <v>37</v>
      </c>
    </row>
    <row r="18" spans="1:3" x14ac:dyDescent="0.25">
      <c r="A18" s="63"/>
      <c r="B18" s="11"/>
      <c r="C18" s="11"/>
    </row>
    <row r="19" spans="1:3" x14ac:dyDescent="0.25">
      <c r="A19" s="63"/>
      <c r="B19" s="11"/>
      <c r="C19" s="11"/>
    </row>
    <row r="20" spans="1:3" x14ac:dyDescent="0.25">
      <c r="A20" s="63"/>
      <c r="B20" s="11"/>
      <c r="C20" s="11"/>
    </row>
    <row r="21" spans="1:3" x14ac:dyDescent="0.25">
      <c r="A21" s="13" t="s">
        <v>38</v>
      </c>
      <c r="B21" s="35"/>
      <c r="C21" s="35"/>
    </row>
    <row r="22" spans="1:3" x14ac:dyDescent="0.25">
      <c r="A22" s="13" t="s">
        <v>39</v>
      </c>
      <c r="B22" s="51"/>
      <c r="C22" s="52"/>
    </row>
    <row r="23" spans="1:3" x14ac:dyDescent="0.25">
      <c r="A23" s="13" t="s">
        <v>40</v>
      </c>
      <c r="B23" s="35" t="s">
        <v>114</v>
      </c>
      <c r="C23" s="35"/>
    </row>
    <row r="24" spans="1:3" x14ac:dyDescent="0.25">
      <c r="A24" s="13" t="s">
        <v>41</v>
      </c>
      <c r="B24" s="35"/>
      <c r="C24" s="35"/>
    </row>
    <row r="25" spans="1:3" x14ac:dyDescent="0.25">
      <c r="A25" s="13" t="s">
        <v>42</v>
      </c>
      <c r="B25" s="35"/>
      <c r="C25" s="35"/>
    </row>
    <row r="26" spans="1:3" x14ac:dyDescent="0.25">
      <c r="A26" s="12" t="s">
        <v>43</v>
      </c>
      <c r="B26" s="35" t="s">
        <v>97</v>
      </c>
      <c r="C26" s="35"/>
    </row>
    <row r="27" spans="1:3" x14ac:dyDescent="0.25">
      <c r="A27" s="61" t="s">
        <v>44</v>
      </c>
      <c r="B27" s="61"/>
      <c r="C27" s="61"/>
    </row>
    <row r="28" spans="1:3" ht="14.45" customHeight="1" x14ac:dyDescent="0.25">
      <c r="A28" s="56" t="s">
        <v>45</v>
      </c>
      <c r="B28" s="57"/>
      <c r="C28" s="30"/>
    </row>
    <row r="29" spans="1:3" ht="14.45" customHeight="1" x14ac:dyDescent="0.25">
      <c r="A29" s="58" t="s">
        <v>46</v>
      </c>
      <c r="B29" s="59"/>
      <c r="C29" s="30"/>
    </row>
    <row r="30" spans="1:3" ht="14.45" customHeight="1" x14ac:dyDescent="0.25">
      <c r="A30" s="58" t="s">
        <v>154</v>
      </c>
      <c r="B30" s="59"/>
      <c r="C30" s="31"/>
    </row>
    <row r="31" spans="1:3" ht="14.45" customHeight="1" x14ac:dyDescent="0.25">
      <c r="A31" s="58" t="s">
        <v>47</v>
      </c>
      <c r="B31" s="59"/>
      <c r="C31" s="30"/>
    </row>
    <row r="32" spans="1:3" x14ac:dyDescent="0.25">
      <c r="A32" s="58" t="s">
        <v>155</v>
      </c>
      <c r="B32" s="59"/>
      <c r="C32" s="30"/>
    </row>
    <row r="33" spans="1:3" ht="14.45" customHeight="1" x14ac:dyDescent="0.25">
      <c r="A33" s="58" t="s">
        <v>48</v>
      </c>
      <c r="B33" s="59"/>
      <c r="C33" s="30"/>
    </row>
    <row r="34" spans="1:3" ht="14.45" customHeight="1" x14ac:dyDescent="0.25">
      <c r="A34" s="58" t="s">
        <v>49</v>
      </c>
      <c r="B34" s="59"/>
      <c r="C34" s="32"/>
    </row>
    <row r="35" spans="1:3" x14ac:dyDescent="0.25">
      <c r="A35" s="56" t="s">
        <v>50</v>
      </c>
      <c r="B35" s="57"/>
      <c r="C35" s="33"/>
    </row>
    <row r="36" spans="1:3" x14ac:dyDescent="0.25">
      <c r="A36" s="60" t="s">
        <v>51</v>
      </c>
      <c r="B36" s="60"/>
      <c r="C36" s="60"/>
    </row>
    <row r="37" spans="1:3" x14ac:dyDescent="0.25">
      <c r="A37" s="54" t="s">
        <v>52</v>
      </c>
      <c r="B37" s="54"/>
      <c r="C37" s="11"/>
    </row>
    <row r="38" spans="1:3" x14ac:dyDescent="0.25">
      <c r="A38" s="54" t="s">
        <v>53</v>
      </c>
      <c r="B38" s="54"/>
      <c r="C38" s="11"/>
    </row>
    <row r="39" spans="1:3" x14ac:dyDescent="0.25">
      <c r="A39" s="54" t="s">
        <v>54</v>
      </c>
      <c r="B39" s="54"/>
      <c r="C39" s="11"/>
    </row>
    <row r="40" spans="1:3" x14ac:dyDescent="0.25">
      <c r="A40" s="54" t="s">
        <v>55</v>
      </c>
      <c r="B40" s="54"/>
      <c r="C40" s="11"/>
    </row>
    <row r="41" spans="1:3" x14ac:dyDescent="0.25">
      <c r="A41" s="54" t="s">
        <v>56</v>
      </c>
      <c r="B41" s="54"/>
      <c r="C41" s="11"/>
    </row>
    <row r="42" spans="1:3" x14ac:dyDescent="0.25">
      <c r="A42" s="54" t="s">
        <v>57</v>
      </c>
      <c r="B42" s="54"/>
      <c r="C42" s="11"/>
    </row>
    <row r="43" spans="1:3" x14ac:dyDescent="0.25">
      <c r="A43" s="54" t="s">
        <v>58</v>
      </c>
      <c r="B43" s="54"/>
      <c r="C43" s="11"/>
    </row>
    <row r="44" spans="1:3" x14ac:dyDescent="0.25">
      <c r="A44" s="54" t="s">
        <v>59</v>
      </c>
      <c r="B44" s="54"/>
      <c r="C44" s="11"/>
    </row>
    <row r="45" spans="1:3" x14ac:dyDescent="0.25">
      <c r="A45" s="54" t="s">
        <v>60</v>
      </c>
      <c r="B45" s="54"/>
      <c r="C45" s="11"/>
    </row>
    <row r="46" spans="1:3" x14ac:dyDescent="0.25">
      <c r="A46" s="54" t="s">
        <v>61</v>
      </c>
      <c r="B46" s="54"/>
      <c r="C46" s="11"/>
    </row>
    <row r="47" spans="1:3" x14ac:dyDescent="0.25">
      <c r="A47" s="54" t="s">
        <v>62</v>
      </c>
      <c r="B47" s="54"/>
      <c r="C47" s="11"/>
    </row>
    <row r="48" spans="1:3" x14ac:dyDescent="0.25">
      <c r="A48" s="54" t="s">
        <v>63</v>
      </c>
      <c r="B48" s="54"/>
      <c r="C48" s="11"/>
    </row>
    <row r="49" spans="1:3" x14ac:dyDescent="0.25">
      <c r="A49" s="54" t="s">
        <v>64</v>
      </c>
      <c r="B49" s="54"/>
      <c r="C49" s="11"/>
    </row>
    <row r="50" spans="1:3" x14ac:dyDescent="0.25">
      <c r="A50" s="54" t="s">
        <v>65</v>
      </c>
      <c r="B50" s="54"/>
      <c r="C50" s="11"/>
    </row>
    <row r="51" spans="1:3" x14ac:dyDescent="0.25">
      <c r="A51" s="54" t="s">
        <v>66</v>
      </c>
      <c r="B51" s="54"/>
      <c r="C51" s="11"/>
    </row>
    <row r="52" spans="1:3" x14ac:dyDescent="0.25">
      <c r="A52" s="54" t="s">
        <v>67</v>
      </c>
      <c r="B52" s="54"/>
      <c r="C52" s="11"/>
    </row>
    <row r="53" spans="1:3" x14ac:dyDescent="0.25">
      <c r="A53" s="55"/>
      <c r="B53" s="55"/>
      <c r="C53" s="11"/>
    </row>
  </sheetData>
  <mergeCells count="49">
    <mergeCell ref="B14:C14"/>
    <mergeCell ref="A1:C1"/>
    <mergeCell ref="B8:C8"/>
    <mergeCell ref="B9:C9"/>
    <mergeCell ref="B13:C13"/>
    <mergeCell ref="B2:C2"/>
    <mergeCell ref="B3:C3"/>
    <mergeCell ref="B4:C4"/>
    <mergeCell ref="B5:C5"/>
    <mergeCell ref="B6:C6"/>
    <mergeCell ref="B7:C7"/>
    <mergeCell ref="B10:C10"/>
    <mergeCell ref="C11:D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abSelected="1" topLeftCell="A18" zoomScaleNormal="100" workbookViewId="0">
      <selection activeCell="B33" sqref="B33:C3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4" t="s">
        <v>68</v>
      </c>
      <c r="B1" s="64"/>
      <c r="C1" s="64"/>
    </row>
    <row r="2" spans="1:6" x14ac:dyDescent="0.25">
      <c r="A2" s="20" t="s">
        <v>27</v>
      </c>
      <c r="B2" s="72" t="str">
        <f>'GENERALES NOTA 321'!B2:C2</f>
        <v>82862845- APJ32545</v>
      </c>
      <c r="C2" s="73"/>
    </row>
    <row r="3" spans="1:6" x14ac:dyDescent="0.25">
      <c r="A3" s="21" t="s">
        <v>1</v>
      </c>
      <c r="B3" s="74" t="str">
        <f>'GENERALES NOTA 322'!B2:C2</f>
        <v>18001333300120190067100</v>
      </c>
      <c r="C3" s="74"/>
    </row>
    <row r="4" spans="1:6" x14ac:dyDescent="0.25">
      <c r="A4" s="21" t="s">
        <v>2</v>
      </c>
      <c r="B4" s="74" t="str">
        <f>'GENERALES NOTA 322'!B3:C3</f>
        <v>JUZGADO PRIMERO ADMINISTRATIVO DE FLORENCIA</v>
      </c>
      <c r="C4" s="74"/>
    </row>
    <row r="5" spans="1:6" x14ac:dyDescent="0.25">
      <c r="A5" s="21" t="s">
        <v>3</v>
      </c>
      <c r="B5" s="74" t="str">
        <f>'GENERALES NOTA 322'!B4:C4</f>
        <v>E.S.E HOSPITAL SAN RAFAEL DE SAN VICENTE DEL CAGUAN – CAQUETÁ y la CLINICA MEDILASER S.A. DE FLORENCIA.</v>
      </c>
      <c r="C5" s="74"/>
    </row>
    <row r="6" spans="1:6" ht="14.45" customHeight="1" x14ac:dyDescent="0.25">
      <c r="A6" s="21" t="s">
        <v>4</v>
      </c>
      <c r="B6" s="74" t="str">
        <f>'GENERALES NOTA 322'!B5:C5</f>
        <v>DANIEL TOVAR ÁLVAREZ (PADRE); DANIELA CASTRO ORTEGA (MADRE); KAREN JULIETH TOVAR CASTRO (HERMANA).</v>
      </c>
      <c r="C6" s="74"/>
    </row>
    <row r="7" spans="1:6" x14ac:dyDescent="0.25">
      <c r="A7" s="21" t="s">
        <v>5</v>
      </c>
      <c r="B7" s="74" t="str">
        <f>'GENERALES NOTA 322'!B6:C6</f>
        <v>LLAMADA EN GARANTIA</v>
      </c>
      <c r="C7" s="74"/>
    </row>
    <row r="8" spans="1:6" ht="30" x14ac:dyDescent="0.25">
      <c r="A8" s="21" t="s">
        <v>13</v>
      </c>
      <c r="B8" s="68">
        <f>'GENERALES NOTA 322'!B15:C15</f>
        <v>651300000</v>
      </c>
      <c r="C8" s="69"/>
    </row>
    <row r="9" spans="1:6" x14ac:dyDescent="0.25">
      <c r="A9" s="75" t="s">
        <v>14</v>
      </c>
      <c r="B9" s="76" t="s">
        <v>15</v>
      </c>
      <c r="C9" s="77"/>
    </row>
    <row r="10" spans="1:6" x14ac:dyDescent="0.25">
      <c r="A10" s="75"/>
      <c r="B10" s="22" t="s">
        <v>16</v>
      </c>
      <c r="C10" s="19">
        <f>'GENERALES NOTA 322'!C17</f>
        <v>0</v>
      </c>
    </row>
    <row r="11" spans="1:6" x14ac:dyDescent="0.25">
      <c r="A11" s="75"/>
      <c r="B11" s="22" t="s">
        <v>17</v>
      </c>
      <c r="C11" s="19">
        <f>'GENERALES NOTA 322'!C18</f>
        <v>1300000</v>
      </c>
    </row>
    <row r="12" spans="1:6" x14ac:dyDescent="0.25">
      <c r="A12" s="75"/>
      <c r="B12" s="76"/>
      <c r="C12" s="77"/>
    </row>
    <row r="13" spans="1:6" x14ac:dyDescent="0.25">
      <c r="A13" s="75"/>
      <c r="B13" s="22" t="s">
        <v>69</v>
      </c>
      <c r="C13" s="19">
        <v>325000000</v>
      </c>
    </row>
    <row r="14" spans="1:6" x14ac:dyDescent="0.25">
      <c r="A14" s="75"/>
      <c r="B14" s="22" t="s">
        <v>70</v>
      </c>
      <c r="C14" s="19">
        <v>325000000</v>
      </c>
      <c r="E14" t="s">
        <v>71</v>
      </c>
      <c r="F14" s="17">
        <v>0.7</v>
      </c>
    </row>
    <row r="15" spans="1:6" x14ac:dyDescent="0.25">
      <c r="A15" s="23" t="s">
        <v>72</v>
      </c>
      <c r="B15" s="72" t="s">
        <v>106</v>
      </c>
      <c r="C15" s="73"/>
    </row>
    <row r="16" spans="1:6" ht="15" customHeight="1" x14ac:dyDescent="0.25">
      <c r="A16" s="21" t="s">
        <v>74</v>
      </c>
      <c r="B16" s="70" t="s">
        <v>157</v>
      </c>
      <c r="C16" s="71"/>
    </row>
    <row r="17" spans="1:3" ht="28.5" customHeight="1" x14ac:dyDescent="0.25">
      <c r="A17" s="14" t="s">
        <v>75</v>
      </c>
      <c r="B17" s="80">
        <f>((C19+C20+C22+C23)-C26)*C25*C27</f>
        <v>292500000</v>
      </c>
      <c r="C17" s="80"/>
    </row>
    <row r="18" spans="1:3" x14ac:dyDescent="0.25">
      <c r="A18" s="23" t="s">
        <v>76</v>
      </c>
      <c r="B18" s="78" t="s">
        <v>15</v>
      </c>
      <c r="C18" s="79"/>
    </row>
    <row r="19" spans="1:3" x14ac:dyDescent="0.25">
      <c r="A19" s="86"/>
      <c r="B19" s="22" t="s">
        <v>16</v>
      </c>
      <c r="C19" s="19"/>
    </row>
    <row r="20" spans="1:3" x14ac:dyDescent="0.25">
      <c r="A20" s="87"/>
      <c r="B20" s="22" t="s">
        <v>17</v>
      </c>
      <c r="C20" s="19">
        <v>0</v>
      </c>
    </row>
    <row r="21" spans="1:3" x14ac:dyDescent="0.25">
      <c r="A21" s="87"/>
      <c r="B21" s="76" t="s">
        <v>18</v>
      </c>
      <c r="C21" s="77"/>
    </row>
    <row r="22" spans="1:3" x14ac:dyDescent="0.25">
      <c r="A22" s="87"/>
      <c r="B22" s="22" t="s">
        <v>69</v>
      </c>
      <c r="C22" s="19">
        <v>325000000</v>
      </c>
    </row>
    <row r="23" spans="1:3" ht="45" x14ac:dyDescent="0.25">
      <c r="A23" s="87"/>
      <c r="B23" s="22" t="s">
        <v>77</v>
      </c>
      <c r="C23" s="19">
        <v>0</v>
      </c>
    </row>
    <row r="24" spans="1:3" x14ac:dyDescent="0.25">
      <c r="A24" s="87"/>
      <c r="B24" s="76" t="s">
        <v>78</v>
      </c>
      <c r="C24" s="77"/>
    </row>
    <row r="25" spans="1:3" x14ac:dyDescent="0.25">
      <c r="A25" s="24"/>
      <c r="B25" s="22" t="s">
        <v>79</v>
      </c>
      <c r="C25" s="25">
        <v>1</v>
      </c>
    </row>
    <row r="26" spans="1:3" x14ac:dyDescent="0.25">
      <c r="A26" s="26"/>
      <c r="B26" s="22" t="s">
        <v>30</v>
      </c>
      <c r="C26" s="27">
        <v>32500000</v>
      </c>
    </row>
    <row r="27" spans="1:3" x14ac:dyDescent="0.25">
      <c r="A27" s="26"/>
      <c r="B27" s="22" t="s">
        <v>80</v>
      </c>
      <c r="C27" s="25">
        <v>1</v>
      </c>
    </row>
    <row r="28" spans="1:3" x14ac:dyDescent="0.25">
      <c r="A28" s="18" t="s">
        <v>81</v>
      </c>
      <c r="B28" s="80">
        <f>IFERROR(B17*(VLOOKUP(B15,Hoja2!$G$1:$H$6,2,0)),16666)</f>
        <v>16666</v>
      </c>
      <c r="C28" s="80"/>
    </row>
    <row r="29" spans="1:3" ht="30" x14ac:dyDescent="0.25">
      <c r="A29" s="21" t="s">
        <v>82</v>
      </c>
      <c r="B29" s="81" t="s">
        <v>156</v>
      </c>
      <c r="C29" s="82"/>
    </row>
    <row r="30" spans="1:3" ht="30" x14ac:dyDescent="0.25">
      <c r="A30" s="21" t="s">
        <v>83</v>
      </c>
      <c r="B30" s="83" t="s">
        <v>158</v>
      </c>
      <c r="C30" s="84"/>
    </row>
    <row r="31" spans="1:3" ht="18.75" x14ac:dyDescent="0.25">
      <c r="A31" s="28" t="s">
        <v>84</v>
      </c>
      <c r="B31" s="28"/>
      <c r="C31" s="28"/>
    </row>
    <row r="32" spans="1:3" x14ac:dyDescent="0.25">
      <c r="A32" s="29" t="s">
        <v>85</v>
      </c>
      <c r="B32" s="85"/>
      <c r="C32" s="85"/>
    </row>
    <row r="33" spans="1:3" x14ac:dyDescent="0.25">
      <c r="A33" s="29" t="s">
        <v>86</v>
      </c>
      <c r="B33" s="90" t="s">
        <v>160</v>
      </c>
      <c r="C33" s="85"/>
    </row>
    <row r="34" spans="1:3" x14ac:dyDescent="0.25">
      <c r="A34" s="26"/>
      <c r="B34" s="26"/>
      <c r="C34" s="26"/>
    </row>
    <row r="35" spans="1:3" x14ac:dyDescent="0.25">
      <c r="A35" s="26"/>
      <c r="B35" s="26"/>
      <c r="C35" s="26"/>
    </row>
    <row r="36" spans="1:3" x14ac:dyDescent="0.25">
      <c r="A36" s="26"/>
      <c r="B36" s="26"/>
      <c r="C36" s="26"/>
    </row>
    <row r="37" spans="1:3" x14ac:dyDescent="0.2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topLeftCell="A4"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4" t="s">
        <v>87</v>
      </c>
      <c r="B1" s="64"/>
      <c r="C1" s="64"/>
    </row>
    <row r="2" spans="1:3" ht="17.100000000000001" customHeight="1" x14ac:dyDescent="0.25">
      <c r="A2" s="13" t="s">
        <v>27</v>
      </c>
      <c r="B2" s="65" t="str">
        <f>'[2]AUTOS NOTA 321'!B2:C2</f>
        <v xml:space="preserve">SINIESTRO   LEGIS </v>
      </c>
      <c r="C2" s="66"/>
    </row>
    <row r="3" spans="1:3" ht="15.95" customHeight="1" x14ac:dyDescent="0.25">
      <c r="A3" s="5" t="s">
        <v>1</v>
      </c>
      <c r="B3" s="35" t="str">
        <f>'GENERALES NOTA 322'!B2:C2</f>
        <v>18001333300120190067100</v>
      </c>
      <c r="C3" s="35"/>
    </row>
    <row r="4" spans="1:3" x14ac:dyDescent="0.25">
      <c r="A4" s="5" t="s">
        <v>2</v>
      </c>
      <c r="B4" s="35" t="str">
        <f>'GENERALES NOTA 322'!B3:C3</f>
        <v>JUZGADO PRIMERO ADMINISTRATIVO DE FLORENCIA</v>
      </c>
      <c r="C4" s="35"/>
    </row>
    <row r="5" spans="1:3" ht="29.1" customHeight="1" x14ac:dyDescent="0.25">
      <c r="A5" s="5" t="s">
        <v>3</v>
      </c>
      <c r="B5" s="35" t="str">
        <f>'GENERALES NOTA 322'!B4:C4</f>
        <v>E.S.E HOSPITAL SAN RAFAEL DE SAN VICENTE DEL CAGUAN – CAQUETÁ y la CLINICA MEDILASER S.A. DE FLORENCIA.</v>
      </c>
      <c r="C5" s="35"/>
    </row>
    <row r="6" spans="1:3" x14ac:dyDescent="0.25">
      <c r="A6" s="5" t="s">
        <v>4</v>
      </c>
      <c r="B6" s="35" t="str">
        <f>'GENERALES NOTA 322'!B5:C5</f>
        <v>DANIEL TOVAR ÁLVAREZ (PADRE); DANIELA CASTRO ORTEGA (MADRE); KAREN JULIETH TOVAR CASTRO (HERMANA).</v>
      </c>
      <c r="C6" s="35"/>
    </row>
    <row r="7" spans="1:3" ht="43.5" customHeight="1" x14ac:dyDescent="0.25">
      <c r="A7" s="5" t="s">
        <v>5</v>
      </c>
      <c r="B7" s="35" t="str">
        <f>'GENERALES NOTA 322'!B6:C6</f>
        <v>LLAMADA EN GARANTIA</v>
      </c>
      <c r="C7" s="35"/>
    </row>
    <row r="8" spans="1:3" x14ac:dyDescent="0.25">
      <c r="A8" s="5" t="s">
        <v>88</v>
      </c>
      <c r="B8" s="35"/>
      <c r="C8" s="35"/>
    </row>
    <row r="9" spans="1:3" x14ac:dyDescent="0.25">
      <c r="A9" s="15" t="s">
        <v>76</v>
      </c>
      <c r="B9" s="88"/>
      <c r="C9" s="88"/>
    </row>
    <row r="10" spans="1:3" x14ac:dyDescent="0.25">
      <c r="A10" s="15" t="s">
        <v>89</v>
      </c>
      <c r="B10" s="35"/>
      <c r="C10" s="35"/>
    </row>
    <row r="11" spans="1:3" ht="30" x14ac:dyDescent="0.25">
      <c r="A11" s="15" t="s">
        <v>90</v>
      </c>
      <c r="B11" s="89"/>
      <c r="C11" s="55"/>
    </row>
    <row r="12" spans="1:3" ht="60" x14ac:dyDescent="0.25">
      <c r="A12" s="5" t="s">
        <v>91</v>
      </c>
      <c r="B12" s="35"/>
      <c r="C12" s="35"/>
    </row>
    <row r="13" spans="1:3" ht="60" x14ac:dyDescent="0.25">
      <c r="A13" s="5" t="s">
        <v>92</v>
      </c>
      <c r="B13" s="35"/>
      <c r="C13" s="35"/>
    </row>
    <row r="14" spans="1:3" x14ac:dyDescent="0.25">
      <c r="A14" s="5" t="s">
        <v>93</v>
      </c>
      <c r="B14" s="11"/>
      <c r="C14" s="11"/>
    </row>
    <row r="15" spans="1:3" x14ac:dyDescent="0.25">
      <c r="A15" s="15" t="s">
        <v>94</v>
      </c>
      <c r="B15" s="35"/>
      <c r="C15" s="35"/>
    </row>
    <row r="16" spans="1:3" x14ac:dyDescent="0.25">
      <c r="A16" s="11" t="s">
        <v>95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96</v>
      </c>
    </row>
    <row r="2" spans="1:1" x14ac:dyDescent="0.2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31</v>
      </c>
      <c r="B1" t="s">
        <v>98</v>
      </c>
      <c r="C1" s="8" t="s">
        <v>35</v>
      </c>
      <c r="D1" s="8" t="s">
        <v>39</v>
      </c>
      <c r="E1" s="3" t="s">
        <v>40</v>
      </c>
      <c r="F1" s="2" t="s">
        <v>71</v>
      </c>
      <c r="G1" s="2" t="s">
        <v>99</v>
      </c>
      <c r="H1" s="4">
        <v>0.7</v>
      </c>
      <c r="I1" t="s">
        <v>100</v>
      </c>
      <c r="J1" t="s">
        <v>101</v>
      </c>
      <c r="L1" t="s">
        <v>6</v>
      </c>
    </row>
    <row r="2" spans="1:12" x14ac:dyDescent="0.25">
      <c r="A2" t="s">
        <v>102</v>
      </c>
      <c r="B2" t="s">
        <v>97</v>
      </c>
      <c r="C2" t="s">
        <v>103</v>
      </c>
      <c r="D2" s="2" t="s">
        <v>104</v>
      </c>
      <c r="E2" s="1" t="s">
        <v>105</v>
      </c>
      <c r="F2" s="2" t="s">
        <v>106</v>
      </c>
      <c r="G2" s="2" t="s">
        <v>107</v>
      </c>
      <c r="H2" s="4">
        <v>0.25</v>
      </c>
      <c r="I2" t="s">
        <v>108</v>
      </c>
      <c r="J2" t="s">
        <v>109</v>
      </c>
      <c r="L2" t="s">
        <v>110</v>
      </c>
    </row>
    <row r="3" spans="1:12" x14ac:dyDescent="0.25">
      <c r="A3" t="s">
        <v>111</v>
      </c>
      <c r="C3" t="s">
        <v>112</v>
      </c>
      <c r="D3" s="2" t="s">
        <v>113</v>
      </c>
      <c r="E3" s="1" t="s">
        <v>114</v>
      </c>
      <c r="F3" s="2" t="s">
        <v>115</v>
      </c>
      <c r="G3" s="2" t="s">
        <v>116</v>
      </c>
      <c r="H3" s="4">
        <v>0.55000000000000004</v>
      </c>
      <c r="I3" t="s">
        <v>117</v>
      </c>
      <c r="J3" t="s">
        <v>118</v>
      </c>
    </row>
    <row r="4" spans="1:12" x14ac:dyDescent="0.25">
      <c r="A4" t="s">
        <v>119</v>
      </c>
      <c r="C4" t="s">
        <v>120</v>
      </c>
      <c r="E4" s="1" t="s">
        <v>121</v>
      </c>
      <c r="G4" s="2" t="s">
        <v>73</v>
      </c>
      <c r="H4" s="4">
        <v>0.15</v>
      </c>
      <c r="I4" t="s">
        <v>122</v>
      </c>
      <c r="J4" t="s">
        <v>123</v>
      </c>
    </row>
    <row r="5" spans="1:12" x14ac:dyDescent="0.25">
      <c r="A5" t="s">
        <v>124</v>
      </c>
      <c r="E5" s="1" t="s">
        <v>125</v>
      </c>
      <c r="G5" s="2" t="s">
        <v>126</v>
      </c>
      <c r="H5" s="4">
        <v>0.7</v>
      </c>
      <c r="I5" t="s">
        <v>127</v>
      </c>
      <c r="J5" t="s">
        <v>128</v>
      </c>
    </row>
    <row r="6" spans="1:12" x14ac:dyDescent="0.25">
      <c r="E6" s="1" t="s">
        <v>129</v>
      </c>
      <c r="G6" s="2" t="s">
        <v>130</v>
      </c>
      <c r="H6" s="4">
        <v>0.3</v>
      </c>
      <c r="J6" t="s">
        <v>131</v>
      </c>
    </row>
    <row r="7" spans="1:12" x14ac:dyDescent="0.25">
      <c r="E7" s="1" t="s">
        <v>132</v>
      </c>
      <c r="G7" s="2" t="s">
        <v>106</v>
      </c>
    </row>
    <row r="8" spans="1:12" x14ac:dyDescent="0.25">
      <c r="E8" s="1" t="s">
        <v>133</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2.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E1548-AAAD-47DF-8213-C4E465F49690}">
  <ds:schemaRefs>
    <ds:schemaRef ds:uri="http://purl.org/dc/terms/"/>
    <ds:schemaRef ds:uri="http://schemas.microsoft.com/office/2006/documentManagement/types"/>
    <ds:schemaRef ds:uri="e7d3d6e7-89cb-4750-b948-5e984f176bb6"/>
    <ds:schemaRef ds:uri="4382931b-6036-484b-ad41-6810b26eb986"/>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Gonzalo</cp:lastModifiedBy>
  <cp:revision/>
  <dcterms:created xsi:type="dcterms:W3CDTF">2020-12-07T14:41:17Z</dcterms:created>
  <dcterms:modified xsi:type="dcterms:W3CDTF">2024-09-02T15:48:19Z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y fmtid="{D5CDD505-2E9C-101B-9397-08002B2CF9AE}" pid="32" name="_AdHocReviewCycleID">
    <vt:i4>-574339995</vt:i4>
  </property>
  <property fmtid="{D5CDD505-2E9C-101B-9397-08002B2CF9AE}" pid="33" name="_NewReviewCycle">
    <vt:lpwstr/>
  </property>
  <property fmtid="{D5CDD505-2E9C-101B-9397-08002B2CF9AE}" pid="34" name="_EmailSubject">
    <vt:lpwstr>Informe preliminar Siniestro 82862845</vt:lpwstr>
  </property>
  <property fmtid="{D5CDD505-2E9C-101B-9397-08002B2CF9AE}" pid="35" name="_AuthorEmail">
    <vt:lpwstr>angela.romero@allianz.co</vt:lpwstr>
  </property>
  <property fmtid="{D5CDD505-2E9C-101B-9397-08002B2CF9AE}" pid="36" name="_AuthorEmailDisplayName">
    <vt:lpwstr>Romero Garcia, Angela Maria (ALLIANZ COLOMBIA)</vt:lpwstr>
  </property>
  <property fmtid="{D5CDD505-2E9C-101B-9397-08002B2CF9AE}" pid="37" name="_PreviousAdHocReviewCycleID">
    <vt:i4>-28367515</vt:i4>
  </property>
  <property fmtid="{D5CDD505-2E9C-101B-9397-08002B2CF9AE}" pid="38" name="_ReviewingToolsShownOnce">
    <vt:lpwstr/>
  </property>
</Properties>
</file>