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mc:AlternateContent xmlns:mc="http://schemas.openxmlformats.org/markup-compatibility/2006">
    <mc:Choice Requires="x15">
      <x15ac:absPath xmlns:x15ac="http://schemas.microsoft.com/office/spreadsheetml/2010/11/ac" url="/Users/dianacarolinaburgoscastillo/Documents/REVISIONES/CAMILO PINEROS/"/>
    </mc:Choice>
  </mc:AlternateContent>
  <xr:revisionPtr revIDLastSave="0" documentId="8_{632E8F36-E3AB-D841-9060-414D5C761893}" xr6:coauthVersionLast="47" xr6:coauthVersionMax="47" xr10:uidLastSave="{00000000-0000-0000-0000-000000000000}"/>
  <bookViews>
    <workbookView xWindow="0" yWindow="0" windowWidth="28800" windowHeight="18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9" i="8" l="1"/>
  <c r="B20" i="8"/>
  <c r="B39" i="8" s="1"/>
  <c r="B10" i="9" l="1"/>
  <c r="B2" i="9" l="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<sst xmlns="http://schemas.openxmlformats.org/spreadsheetml/2006/main" count="241" uniqueCount="184">
  <si>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</si>
  <si>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</si>
  <si>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</si>
  <si>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</si>
  <si>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</si>
  <si>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</si>
  <si>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</si>
  <si>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</si>
  <si>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</si>
  <si>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</si>
  <si>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</si>
  <si>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</si>
  <si>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</si>
  <si>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</si>
  <si>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</si>
  <si>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</si>
  <si>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</si>
  <si>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</si>
  <si>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</si>
  <si>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</si>
  <si>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</si>
  <si>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</si>
  <si>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</si>
  <si>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</si>
  <si>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</si>
  <si>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</si>
  <si>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</si>
  <si>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</si>
  <si>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</si>
  <si>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</si>
  <si>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</si>
  <si>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</si>
  <si>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</si>
  <si>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</si>
  <si>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</si>
  <si>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</si>
  <si>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</si>
  <si>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</si>
  <si>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</si>
  <si>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</si>
  <si>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</si>
  <si>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</si>
  <si>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</si>
  <si>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</si>
  <si>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</si>
  <si>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</si>
  <si>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</si>
  <si>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</si>
  <si>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</si>
  <si>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</si>
  <si>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</si>
  <si>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</si>
  <si>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</si>
  <si>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</si>
  <si>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</si>
  <si>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</si>
  <si>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</si>
  <si>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</si>
  <si>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</si>
  <si>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</si>
  <si>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</si>
  <si>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</si>
  <si>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</si>
  <si>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</si>
  <si>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</si>
  <si>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</si>
  <si>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</si>
  <si>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</si>
  <si>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</si>
  <si>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</si>
  <si>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</si>
  <si>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</si>
  <si>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</si>
  <si>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</si>
  <si>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</si>
  <si>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</si>
  <si>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</si>
  <si>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</si>
  <si>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</si>
  <si>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</si>
  <si>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</si>
  <si>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</si>
  <si>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</si>
  <si>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</si>
  <si>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</si>
  <si>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</si>
  <si>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</si>
  <si>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</si>
  <si>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</si>
  <si>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</si>
  <si>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</si>
  <si>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</si>
  <si>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</si>
  <si>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</si>
  <si>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</si>
  <si>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</si>
  <si>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</si>
  <si>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</si>
  <si>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</si>
  <si>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</si>
  <si>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</si>
  <si>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</si>
  <si>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</si>
  <si>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</si>
  <si>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</si>
  <si>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</si>
  <si>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</si>
  <si>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</si>
  <si>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</si>
  <si>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</si>
  <si>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</si>
  <si>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</si>
  <si>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</si>
  <si>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</si>
  <si>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</si>
  <si>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</si>
  <si>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</si>
  <si>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</si>
  <si>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</si>
  <si>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</si>
  <si>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</si>
  <si>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</si>
  <si>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</si>
  <si>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</si>
  <si>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</si>
  <si>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</si>
  <si>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</si>
  <si>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</si>
  <si>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</si>
  <si>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</si>
  <si>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</si>
  <si>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</si>
  <si>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</si>
  <si>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</si>
  <si>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</si>
  <si>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</si>
  <si>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</si>
  <si>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</si>
  <si>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</si>
  <si>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</si>
  <si>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</si>
  <si>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</si>
  <si>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</si>
  <si>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</si>
  <si>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</si>
  <si>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</si>
  <si>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</si>
  <si>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</si>
  <si>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</si>
  <si>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</si>
  <si>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</si>
  <si>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</si>
  <si>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</si>
  <si>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</si>
  <si>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</si>
  <si>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</si>
  <si>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VEINTIOCHO (28) CIVIL MUNICIPAL DE BOGOTÁ</t>
  </si>
  <si>
    <t>11001400302820240067700</t>
  </si>
  <si>
    <t>RAFAEL BARBOSA PATIÑO (CONDUTCTOR DEL VEHICULO ASEGURADO)
BANCO BBVA (PROPIETARIO VEHICULO)
COOPERATIVA DE TRANSPORTADORES CISPATA LTDA
SEGUROS DEL ESTADO SA</t>
  </si>
  <si>
    <t>PAMELA RIVERA VEGA</t>
  </si>
  <si>
    <t>13 DE DICIEMBRE DE 2021</t>
  </si>
  <si>
    <t>WMT580</t>
  </si>
  <si>
    <t>Coveñas-Sucre Cra 78a #30-55 apto 301</t>
  </si>
  <si>
    <t>SOLTERA</t>
  </si>
  <si>
    <t>8 DE FEBRERO DE 1986</t>
  </si>
  <si>
    <t>35 AÑOS</t>
  </si>
  <si>
    <t>LESIONES GENERADAS EL 13 DE DICIEMBRE DE 2021</t>
  </si>
  <si>
    <t>DOCENTE</t>
  </si>
  <si>
    <t>022287102 / 0</t>
  </si>
  <si>
    <t>BBVA COLOMBIA SA</t>
  </si>
  <si>
    <t>NO REGISTRA, TAMPOCO SE EVIDENCIA RECLAMACIÓN A LA COMPAÑÍA</t>
  </si>
  <si>
    <t>pamela1986@hotmail.com</t>
  </si>
  <si>
    <t>27 DE AGOSTO DE 2024</t>
  </si>
  <si>
    <t>30 DE JULIO DE 2024</t>
  </si>
  <si>
    <t>26 DE SEPTIEMBRE DE 2024</t>
  </si>
  <si>
    <t>Desde las 00:00 horas del 01/07/2021 hasta las 24:00 horas del 30/06/2022.</t>
  </si>
  <si>
    <t>Daño a la vida en relación</t>
  </si>
  <si>
    <t>EXCEPCIONES DE FONDO FRENTE A LA DEMANDA
1.	EXCEPCIONES PLANTEADAS POR QUIEN FORMULÓ EL LLAMAMIENTO EN GARANTÍA A MI REPRESENTADA.
2.	INEXISTENCIA DE RESPONSABILIDAD A CARGO DE LOS DEMANDADOS POR LA FALTA DE ACREDITACIÓN DEL NEXO CAUSAL
3.	EN ESTE CASO SE ENCUENTRA PATENTE LA INEXISTENCIA DE RESPONSABILIDAD AL ESTAR ANTE UNA CAUSA EXTRAÑA COMO EXIMENTE DE RESPONSABILIDAD 
4.	REDUCCIÓN DE LA INDEMNIZACIÓN COMO CONSECUENCIA DE INCIDENCIA DE LA CONDUCTA DEL INVÍAS EN LA PRODUCCIÓN DEL DAÑO
5.	IMPROCEDENCIA DEL RECONOCIMIENTO DEL LUCRO CESANTE
6.	IMPROCEDENCIA DEL RECONOCIMIENTO Y FALTA DE PRUEBA DEL DAÑO EMERGENTE
7.	LOS PERJUICIOS MORALES SOLICITADOS DESCONOCEN LOS LÍMITES JURISPRUDENCIALES ESTABLECIDOS POR EL MÁXIMO ÓRGANO DE LA JURISDICCIÓN ORIDINARIA.
8.	EL DAÑO A LA VIDA EN RELACIÓN DESCONOCE LOS LÍMITES JURISPRUDENCIALES ESTABLECIDOS POR EL MÁXIMO ÓRGANO DE LA JURISDICCIÓN ORIDINARIA.
9.	GENÉRICA O INNOMINADA 
EXCEPCIONES DE FONDO FRENTE AL LLAMAMIENTO EN GARANTÍA
1.	FALTA DE COBERTURA MATERIAL DEBIDO A QUE LA PÓLIZA NO AMPARA LA RESPONSABILIDAD CIVIL CONTRACTUAL
2.	FALTA DE LEGITIMACIÓN EN LA CAUSA POR PASIVA FRENTE AL LLAMAMIENTO EN GARANTÍA
3.	FALTA DE COBERTURA MATERIAL DE LA PÓLIZA NO. 022287102 / 0 POR CUANTO LA MUERTE A OCUPANTES DEL VEHÍCULO ASEGURADO, ES UN RIESGO EXPRESAMENTE EXCLUIDO DE COBERTURA.
4.	FALTA DE COBERTURA MATERIAL DE LA PÓLIZA NO. 022287102 / 0 POR LA CONFIGURACIÓN DE UN RIESGO EXPRESAMENTE EXCLUIDO CONSISTENTE EN LA ACEPTACIÓN DE LA RESSONSABILIDAD
5.	INEXISTENCIA DE LA OBLIGACIÓN INDEMNIZATORIA A CARGO DE ALLIANZ SEGUROS SA POR LA NO REALIZACIÓN DEL RIESGO ASEGURADO EN LA PÓLIZA No. 022287102 / 0
6.	RIESGOS EXPRESAMENTE EXCLUIDOS EN LA PÓLIZA DE SEGURO NO. 022287102 / 0
7.	SUJECIÓN A LAS CONDICIONES PARTICULARES Y GENERALES DEL CONTRATO DE SEGURO EN LA QUE SE IDENTIFICA LA PÓLIZA, EL CLAUSULADO Y LOS AMPAROS
8.	CARÁCTER MERAMENTE INDEMNIZATORIO QUE REVISTEN LOS CONTRATOS DE SEGUROS
9.	PRESCRIPCIÓN DE LAS ACCIONES DERIVADAS DEL CONTRATO DE SEGURO
10.	EN CUALQUIER CASO, DE NINGUNA FORMA SE PODRÁ EXCEDER EL LÍMITE DEL VALOR ASEGURADO Y SE DEBE TENER EN CUENTA LO ATINENTE AL DEDUCIBLE.
11.	DISPONIBILIDAD DEL VALOR ASEGURADO
12.	GENÉRICA O INNOMINADA</t>
  </si>
  <si>
    <t>El día 13 de diciembre de 2021 tuvo lugar un accidente de tránsito en el cual estuvo involucrado el vehículo de placas WMT580, el cual se encuentra asegurado por Allianz Seguros SA y en el cual la señora Pamela Rivera transitaba en calidad de pasajera. Conforme al IPAT se codificó al conductor con la hipotesis probable numero 157 correspondiente a "el bus se subió al separador que divide los carriles de la caseta del peajito social". Por otra lado, se aportó fallo contravencional en donde se declara contrevencionalmente responsable al señor Rafael Barbosa, conductor del vehículo asegurado. Debido a lo anterior, la señora Pamela Rivera sufrió lesiones en su integridad, pues aportó Dictamen de PCL del 18%.</t>
  </si>
  <si>
    <t>SINIESTRO  108827862   LEGIS APJ32585</t>
  </si>
  <si>
    <t>OK</t>
  </si>
  <si>
    <t xml:space="preserve">De acuerdo con las excepciones propuestas </t>
  </si>
  <si>
    <t>La contingencia se califica como REMOTA, toda vez que la Póliza de Seguro de auto pesados No. 022287102 / 0 no presta cobertura material, en tanto no contempla amparo de Responsabilidad Civil Contractual. 
Lo primero que debe tomarse en consideración es que la Póliza de Seguro de auto pesados No. 022287102 / 0 cuyo asegurado es COOPERATIVA DE TRANSPORTADORES CISPATA LTDA no presta cobertura material, pero sí presta cobertura temporal de conformidad con los hechos y pretensiones expuestos en el libelo de la demanda. Frente a la cobertura temporal, debe señalarse que el accidente de tránsito ocurrido el día 13 de diciembre de 2021 se encuentra dentro de la delimitacion temporal de la Póliza, comprendida entre el 1 de julio de 2021 y el 30 de junio de 2022. No obstante, no presta cobertura material, por cuanto la Póliza cubre la Responsabilidad Civil Extracontractual en la que incurra el asegurado y, en este caso, se discute la responsabilidad contractual del asegurado, pues lo que se discute es el cumplimiento defectuoso de las obligaciones derivadas de un contrato de transporte.
Frente a la responsabilidad del asegurado, deberá tenerse en cuenta que la misma se encuentra acreditada, pues en el Informe Policial de Accidente de Tránsito se codificó al conductor del vehículo asegurado con la hipótesis número 157 que correspondiente a "el bus se subió al separador que divide los carriles de la caseta del peajito social". Así mismo, en el proceso está acreditado que en el curso del proceso contravencional se declaró responsable al conductor del vehículo asegurado, como consecuencia de la declaración del conductor que aceptó su responsabilidad en el accidente de tránsito. Finalmente, de las pruebas que obran en el plenario no se advierte que se haya configurado causal de exoneración de la responsabilidad del transportador, en los términos del artículo 992 del Código de Comercio. Sin perjuicio de la responsabilidad del asegurado, la contingencia se califica como REMOTA, como consecuencia de la falta de cobertura material de la Póliza. 
Lo anterior, sin perjuicio del carácter contingente del proceso.</t>
  </si>
  <si>
    <t xml:space="preserve">En el presente caso la liquidación objetiva de las pretensiones estima en $152.477,508 conforme a los siguientes términos:
Lucro cesante: Se reconocerá como por lucro cesante consolidado la suma de $19.889.229 y, por lucro cesante futuro el monto de $104.038.279. Lo anterior, en consideración a que la señora Rivera fue calificada con una pérdida de capacidad laboral del 16,80%, conforme al Dictamen que obra en el expediente. Adicionalmente, se tuvo en cuenta el monto de $2.500.000 para la liquidación, toda vez que fue allegado certificado laboral emitido por la Institución Educativa Liceo Beula, en donde se comprueba el ingreso en mención. Así, en aplicación a la fórmula establecida por la Corte Suprema de Justicia y a los criterios antes refridos, se reconoce a título de lucro cesante futuro y consolidado la suma de  $123.927.508
Daño emergente: No se le reconocerá suma alguna, dado que dentro del plenario no obra prueba idonea que acredite que, la señora Pamela Rivera haya incurrido en gasto alguno, pues no se aportó factura, cuentas de cobro o sus equivalentes respecto de algun gastos médicos derivados del accidente de tránsito. 
Daño moral: Se reconocerá la suma de $15.000.000, en consideración a que la señora Rivera fue dictaminada con una pérdida de capacidad laboral del 16,80%. Sobre el particular, la Corte Suprema de Justicia en Sala de Casación Civil en Sentencia del 06/05/2016, MP: Luis Armando Tolosa, Rad: 54001-31-03-004-2004-00032-01, se reconoció la suma de $15.000.000 a una  mujer que ostentaba una PCL del 20%. Así, en aplicación a un criterio de proporcionalidad, se reconoce la suma de $15,000,000.
Daño a la vida en relación: Se reconocerá la suma de $15.000.000, en consideración a que la señora Rivera fue dictaminada con una pérdida de capacidad laboral del 16,80%. En un caso análogo,  la Corte Suprema de Justicia en Sala de Casación Civil  en Sentencia del 06/05/2016, MP: Luis Armando Tolosa, Rad: 54001-31-03-004-2004-00032-01, se reconoció la suma de $15.000.000
Deducible: Teniendo en cuenta que el valor de las pretensiones objetivadas equivalen a $153,927,508 y que el deducible en la Póliza corresponde a $1.450.000, la liquidación objetivada de los perjuicios equivale a $152,477,508.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</si>
</sst>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5"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8" borderId="1" xfId="0" applyFill="1" applyBorder="1" applyAlignment="1">
      <alignment horizontal="justify"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mela1986@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3" zoomScaleNormal="100" workbookViewId="0">
      <selection activeCell="B25" sqref="B25:C27"/>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46" t="s">
        <v>0</v>
      </c>
      <c r="B1" s="46"/>
      <c r="C1" s="46"/>
    </row>
    <row r="2" spans="1:3" ht="16" x14ac:dyDescent="0.2">
      <c r="A2" s="5" t="s">
        <v>1</v>
      </c>
      <c r="B2" s="53" t="s">
        <v>157</v>
      </c>
      <c r="C2" s="54"/>
    </row>
    <row r="3" spans="1:3" ht="16" x14ac:dyDescent="0.2">
      <c r="A3" s="5" t="s">
        <v>2</v>
      </c>
      <c r="B3" s="49" t="s">
        <v>156</v>
      </c>
      <c r="C3" s="50"/>
    </row>
    <row r="4" spans="1:3" ht="64" customHeight="1" x14ac:dyDescent="0.2">
      <c r="A4" s="5" t="s">
        <v>3</v>
      </c>
      <c r="B4" s="55" t="s">
        <v>158</v>
      </c>
      <c r="C4" s="50"/>
    </row>
    <row r="5" spans="1:3" ht="31.5" customHeight="1" x14ac:dyDescent="0.2">
      <c r="A5" s="5" t="s">
        <v>4</v>
      </c>
      <c r="B5" s="49" t="s">
        <v>159</v>
      </c>
      <c r="C5" s="50"/>
    </row>
    <row r="6" spans="1:3" ht="16" x14ac:dyDescent="0.2">
      <c r="A6" s="5" t="s">
        <v>5</v>
      </c>
      <c r="B6" s="47" t="s">
        <v>114</v>
      </c>
      <c r="C6" s="47"/>
    </row>
    <row r="7" spans="1:3" ht="16" x14ac:dyDescent="0.2">
      <c r="A7" s="27" t="s">
        <v>6</v>
      </c>
      <c r="B7" s="49" t="s">
        <v>146</v>
      </c>
      <c r="C7" s="50"/>
    </row>
    <row r="8" spans="1:3" ht="23" customHeight="1" x14ac:dyDescent="0.2">
      <c r="A8" s="28" t="s">
        <v>7</v>
      </c>
      <c r="B8" s="47" t="s">
        <v>159</v>
      </c>
      <c r="C8" s="47"/>
    </row>
    <row r="9" spans="1:3" ht="16" x14ac:dyDescent="0.2">
      <c r="A9" s="28" t="s">
        <v>8</v>
      </c>
      <c r="B9" s="57">
        <v>1125079633</v>
      </c>
      <c r="C9" s="47"/>
    </row>
    <row r="10" spans="1:3" ht="16" x14ac:dyDescent="0.2">
      <c r="A10" s="28" t="s">
        <v>9</v>
      </c>
      <c r="B10" s="48" t="s">
        <v>162</v>
      </c>
      <c r="C10" s="48"/>
    </row>
    <row r="11" spans="1:3" ht="30" customHeight="1" x14ac:dyDescent="0.2">
      <c r="A11" s="29" t="s">
        <v>10</v>
      </c>
      <c r="B11" s="48">
        <v>3117665060</v>
      </c>
      <c r="C11" s="48"/>
    </row>
    <row r="12" spans="1:3" ht="30" customHeight="1" x14ac:dyDescent="0.2">
      <c r="A12" s="5" t="s">
        <v>11</v>
      </c>
      <c r="B12" s="65" t="s">
        <v>171</v>
      </c>
      <c r="C12" s="66"/>
    </row>
    <row r="13" spans="1:3" ht="16" x14ac:dyDescent="0.2">
      <c r="A13" s="5" t="s">
        <v>12</v>
      </c>
      <c r="B13" s="47" t="s">
        <v>163</v>
      </c>
      <c r="C13" s="47"/>
    </row>
    <row r="14" spans="1:3" ht="16" x14ac:dyDescent="0.2">
      <c r="A14" s="5" t="s">
        <v>13</v>
      </c>
      <c r="B14" s="58" t="s">
        <v>164</v>
      </c>
      <c r="C14" s="47"/>
    </row>
    <row r="15" spans="1:3" ht="16" x14ac:dyDescent="0.2">
      <c r="A15" s="5" t="s">
        <v>14</v>
      </c>
      <c r="B15" s="47" t="s">
        <v>165</v>
      </c>
      <c r="C15" s="47"/>
    </row>
    <row r="16" spans="1:3" ht="16" x14ac:dyDescent="0.2">
      <c r="A16" s="5" t="s">
        <v>15</v>
      </c>
      <c r="B16" s="47" t="s">
        <v>166</v>
      </c>
      <c r="C16" s="47"/>
    </row>
    <row r="17" spans="1:3" ht="15" customHeight="1" x14ac:dyDescent="0.2">
      <c r="A17" s="5" t="s">
        <v>16</v>
      </c>
      <c r="B17" s="48" t="s">
        <v>123</v>
      </c>
      <c r="C17" s="48"/>
    </row>
    <row r="18" spans="1:3" ht="16" x14ac:dyDescent="0.2">
      <c r="A18" s="5" t="s">
        <v>17</v>
      </c>
      <c r="B18" s="48" t="s">
        <v>167</v>
      </c>
      <c r="C18" s="48"/>
    </row>
    <row r="19" spans="1:3" ht="18.75" customHeight="1" x14ac:dyDescent="0.2">
      <c r="A19" s="5" t="s">
        <v>18</v>
      </c>
      <c r="B19" s="51">
        <v>2500000</v>
      </c>
      <c r="C19" s="52"/>
    </row>
    <row r="20" spans="1:3" ht="16" x14ac:dyDescent="0.2">
      <c r="A20" s="5" t="s">
        <v>19</v>
      </c>
      <c r="B20" s="47">
        <v>6</v>
      </c>
      <c r="C20" s="47"/>
    </row>
    <row r="21" spans="1:3" ht="17.25" customHeight="1" x14ac:dyDescent="0.2">
      <c r="A21" s="5" t="s">
        <v>20</v>
      </c>
      <c r="B21" s="48" t="s">
        <v>145</v>
      </c>
      <c r="C21" s="48"/>
    </row>
    <row r="22" spans="1:3" ht="16" x14ac:dyDescent="0.2">
      <c r="A22" s="44" t="s">
        <v>21</v>
      </c>
      <c r="B22" s="63" t="s">
        <v>160</v>
      </c>
      <c r="C22" s="64"/>
    </row>
    <row r="23" spans="1:3" ht="16" x14ac:dyDescent="0.2">
      <c r="A23" s="28" t="s">
        <v>22</v>
      </c>
      <c r="B23" s="62" t="s">
        <v>170</v>
      </c>
      <c r="C23" s="61"/>
    </row>
    <row r="24" spans="1:3" ht="16" x14ac:dyDescent="0.2">
      <c r="A24" s="28" t="s">
        <v>23</v>
      </c>
      <c r="B24" s="62" t="s">
        <v>170</v>
      </c>
      <c r="C24" s="61"/>
    </row>
    <row r="25" spans="1:3" x14ac:dyDescent="0.2">
      <c r="A25" s="56" t="s">
        <v>24</v>
      </c>
      <c r="B25" s="61" t="s">
        <v>178</v>
      </c>
      <c r="C25" s="45"/>
    </row>
    <row r="26" spans="1:3" x14ac:dyDescent="0.2">
      <c r="A26" s="56"/>
      <c r="B26" s="45"/>
      <c r="C26" s="45"/>
    </row>
    <row r="27" spans="1:3" ht="100.5" customHeight="1" x14ac:dyDescent="0.2">
      <c r="A27" s="56"/>
      <c r="B27" s="45"/>
      <c r="C27" s="45"/>
    </row>
    <row r="28" spans="1:3" ht="16" x14ac:dyDescent="0.2">
      <c r="A28" s="28" t="s">
        <v>25</v>
      </c>
      <c r="B28" s="45" t="s">
        <v>169</v>
      </c>
      <c r="C28" s="45"/>
    </row>
    <row r="29" spans="1:3" ht="16" x14ac:dyDescent="0.2">
      <c r="A29" s="28" t="s">
        <v>26</v>
      </c>
      <c r="B29" s="45">
        <v>8600030201</v>
      </c>
      <c r="C29" s="45"/>
    </row>
    <row r="30" spans="1:3" ht="16" x14ac:dyDescent="0.2">
      <c r="A30" s="28" t="s">
        <v>27</v>
      </c>
      <c r="B30" s="45" t="s">
        <v>161</v>
      </c>
      <c r="C30" s="45"/>
    </row>
    <row r="31" spans="1:3" ht="16" x14ac:dyDescent="0.2">
      <c r="A31" s="28" t="s">
        <v>28</v>
      </c>
      <c r="B31" s="45" t="s">
        <v>168</v>
      </c>
      <c r="C31" s="45"/>
    </row>
    <row r="32" spans="1:3" ht="16" x14ac:dyDescent="0.2">
      <c r="A32" s="28" t="s">
        <v>29</v>
      </c>
      <c r="B32" s="59" t="s">
        <v>173</v>
      </c>
      <c r="C32" s="60"/>
    </row>
    <row r="33" spans="1:3" ht="16" x14ac:dyDescent="0.2">
      <c r="A33" s="5" t="s">
        <v>30</v>
      </c>
      <c r="B33" s="58" t="s">
        <v>172</v>
      </c>
      <c r="C33" s="58"/>
    </row>
    <row r="34" spans="1:3" ht="48" x14ac:dyDescent="0.2">
      <c r="A34" s="5" t="s">
        <v>31</v>
      </c>
      <c r="B34" s="58" t="s">
        <v>174</v>
      </c>
      <c r="C34" s="47"/>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15AF9C8A-51D9-7A47-A865-59C1291CBB7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4" zoomScaleNormal="70" workbookViewId="0">
      <selection activeCell="B2" sqref="B2:C2"/>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86" t="s">
        <v>32</v>
      </c>
      <c r="B1" s="86"/>
      <c r="C1" s="86"/>
    </row>
    <row r="2" spans="1:3" ht="15.75" customHeight="1" x14ac:dyDescent="0.2">
      <c r="A2" s="20" t="s">
        <v>33</v>
      </c>
      <c r="B2" s="76" t="s">
        <v>179</v>
      </c>
      <c r="C2" s="77"/>
    </row>
    <row r="3" spans="1:3" s="2" customFormat="1" ht="16" x14ac:dyDescent="0.2">
      <c r="A3" s="5" t="s">
        <v>1</v>
      </c>
      <c r="B3" s="47" t="str">
        <f>'AUTOS  NOTA 322'!B2:C2</f>
        <v>11001400302820240067700</v>
      </c>
      <c r="C3" s="47"/>
    </row>
    <row r="4" spans="1:3" s="2" customFormat="1" ht="16" x14ac:dyDescent="0.2">
      <c r="A4" s="5" t="s">
        <v>2</v>
      </c>
      <c r="B4" s="47" t="str">
        <f>'AUTOS  NOTA 322'!B3:C3</f>
        <v>JUZGADO VEINTIOCHO (28) CIVIL MUNICIPAL DE BOGOTÁ</v>
      </c>
      <c r="C4" s="47"/>
    </row>
    <row r="5" spans="1:3" s="2" customFormat="1" ht="16" x14ac:dyDescent="0.2">
      <c r="A5" s="5" t="s">
        <v>3</v>
      </c>
      <c r="B5" s="47" t="str">
        <f>'AUTOS  NOTA 322'!B4:C4</f>
        <v>RAFAEL BARBOSA PATIÑO (CONDUTCTOR DEL VEHICULO ASEGURADO)
BANCO BBVA (PROPIETARIO VEHICULO)
COOPERATIVA DE TRANSPORTADORES CISPATA LTDA
SEGUROS DEL ESTADO SA</v>
      </c>
      <c r="C5" s="47"/>
    </row>
    <row r="6" spans="1:3" s="2" customFormat="1" ht="16" x14ac:dyDescent="0.2">
      <c r="A6" s="5" t="s">
        <v>4</v>
      </c>
      <c r="B6" s="47" t="str">
        <f>'AUTOS  NOTA 322'!B5:C5</f>
        <v>PAMELA RIVERA VEGA</v>
      </c>
      <c r="C6" s="47"/>
    </row>
    <row r="7" spans="1:3" s="2" customFormat="1" ht="16" x14ac:dyDescent="0.2">
      <c r="A7" s="5" t="s">
        <v>5</v>
      </c>
      <c r="B7" s="47" t="str">
        <f>'AUTOS  NOTA 322'!B6:C6</f>
        <v>LLAMADA EN GARANTIA</v>
      </c>
      <c r="C7" s="47"/>
    </row>
    <row r="8" spans="1:3" s="2" customFormat="1" ht="16" x14ac:dyDescent="0.2">
      <c r="A8" s="31" t="s">
        <v>34</v>
      </c>
      <c r="B8" s="47" t="str">
        <f>'AUTOS  NOTA 322'!B7:C8</f>
        <v>PAMELA RIVERA VEGA</v>
      </c>
      <c r="C8" s="47"/>
    </row>
    <row r="9" spans="1:3" ht="16" x14ac:dyDescent="0.2">
      <c r="A9" s="20" t="s">
        <v>35</v>
      </c>
      <c r="B9" s="47">
        <v>22287102</v>
      </c>
      <c r="C9" s="47"/>
    </row>
    <row r="10" spans="1:3" ht="16" x14ac:dyDescent="0.2">
      <c r="A10" s="20" t="s">
        <v>36</v>
      </c>
      <c r="B10" s="87" t="s">
        <v>115</v>
      </c>
      <c r="C10" s="87"/>
    </row>
    <row r="11" spans="1:3" ht="16" x14ac:dyDescent="0.2">
      <c r="A11" s="20" t="s">
        <v>38</v>
      </c>
      <c r="B11" s="69">
        <v>4000000000</v>
      </c>
      <c r="C11" s="70"/>
    </row>
    <row r="12" spans="1:3" ht="16" x14ac:dyDescent="0.2">
      <c r="A12" s="20" t="s">
        <v>39</v>
      </c>
      <c r="B12" s="69">
        <v>1450000</v>
      </c>
      <c r="C12" s="70"/>
    </row>
    <row r="13" spans="1:3" ht="16" x14ac:dyDescent="0.2">
      <c r="A13" s="20" t="s">
        <v>40</v>
      </c>
      <c r="B13" s="49" t="s">
        <v>116</v>
      </c>
      <c r="C13" s="50"/>
    </row>
    <row r="14" spans="1:3" ht="16" x14ac:dyDescent="0.2">
      <c r="A14" s="20" t="s">
        <v>41</v>
      </c>
      <c r="B14" s="48" t="s">
        <v>175</v>
      </c>
      <c r="C14" s="47"/>
    </row>
    <row r="15" spans="1:3" ht="16" x14ac:dyDescent="0.2">
      <c r="A15" s="20" t="s">
        <v>42</v>
      </c>
      <c r="B15" s="47" t="s">
        <v>111</v>
      </c>
      <c r="C15" s="47"/>
    </row>
    <row r="16" spans="1:3" ht="16" x14ac:dyDescent="0.2">
      <c r="A16" s="20" t="s">
        <v>43</v>
      </c>
      <c r="B16" s="47" t="s">
        <v>111</v>
      </c>
      <c r="C16" s="47"/>
    </row>
    <row r="17" spans="1:3" x14ac:dyDescent="0.2">
      <c r="A17" s="73" t="s">
        <v>44</v>
      </c>
      <c r="B17" s="47" t="s">
        <v>134</v>
      </c>
      <c r="C17" s="47"/>
    </row>
    <row r="18" spans="1:3" x14ac:dyDescent="0.2">
      <c r="A18" s="74"/>
      <c r="B18" s="10" t="s">
        <v>45</v>
      </c>
      <c r="C18" s="10" t="s">
        <v>46</v>
      </c>
    </row>
    <row r="19" spans="1:3" ht="16" x14ac:dyDescent="0.2">
      <c r="A19" s="74"/>
      <c r="B19" s="6" t="s">
        <v>47</v>
      </c>
      <c r="C19" s="6"/>
    </row>
    <row r="20" spans="1:3" x14ac:dyDescent="0.2">
      <c r="A20" s="74"/>
      <c r="B20" s="6"/>
      <c r="C20" s="6"/>
    </row>
    <row r="21" spans="1:3" x14ac:dyDescent="0.2">
      <c r="A21" s="75"/>
      <c r="B21" s="6"/>
      <c r="C21" s="6"/>
    </row>
    <row r="22" spans="1:3" ht="16" x14ac:dyDescent="0.2">
      <c r="A22" s="20" t="s">
        <v>48</v>
      </c>
      <c r="B22" s="47"/>
      <c r="C22" s="47"/>
    </row>
    <row r="23" spans="1:3" ht="16" x14ac:dyDescent="0.2">
      <c r="A23" s="20" t="s">
        <v>49</v>
      </c>
      <c r="B23" s="76"/>
      <c r="C23" s="77"/>
    </row>
    <row r="24" spans="1:3" ht="16" x14ac:dyDescent="0.2">
      <c r="A24" s="20" t="s">
        <v>50</v>
      </c>
      <c r="B24" s="47" t="s">
        <v>147</v>
      </c>
      <c r="C24" s="47"/>
    </row>
    <row r="25" spans="1:3" ht="16" x14ac:dyDescent="0.2">
      <c r="A25" s="20" t="s">
        <v>51</v>
      </c>
      <c r="B25" s="47"/>
      <c r="C25" s="47"/>
    </row>
    <row r="26" spans="1:3" ht="16" x14ac:dyDescent="0.2">
      <c r="A26" s="20" t="s">
        <v>52</v>
      </c>
      <c r="B26" s="47"/>
      <c r="C26" s="47"/>
    </row>
    <row r="27" spans="1:3" ht="16" x14ac:dyDescent="0.2">
      <c r="A27" s="19" t="s">
        <v>53</v>
      </c>
      <c r="B27" s="47"/>
      <c r="C27" s="47"/>
    </row>
    <row r="28" spans="1:3" x14ac:dyDescent="0.2">
      <c r="A28" s="78" t="s">
        <v>54</v>
      </c>
      <c r="B28" s="78"/>
      <c r="C28" s="78"/>
    </row>
    <row r="29" spans="1:3" x14ac:dyDescent="0.2">
      <c r="A29" s="71" t="s">
        <v>55</v>
      </c>
      <c r="B29" s="72"/>
      <c r="C29" s="11"/>
    </row>
    <row r="30" spans="1:3" x14ac:dyDescent="0.2">
      <c r="A30" s="71" t="s">
        <v>56</v>
      </c>
      <c r="B30" s="72"/>
      <c r="C30" s="11"/>
    </row>
    <row r="31" spans="1:3" x14ac:dyDescent="0.2">
      <c r="A31" s="71" t="s">
        <v>57</v>
      </c>
      <c r="B31" s="72"/>
      <c r="C31" s="12"/>
    </row>
    <row r="32" spans="1:3" x14ac:dyDescent="0.2">
      <c r="A32" s="71" t="s">
        <v>58</v>
      </c>
      <c r="B32" s="72"/>
      <c r="C32" s="11"/>
    </row>
    <row r="33" spans="1:3" x14ac:dyDescent="0.2">
      <c r="A33" s="71" t="s">
        <v>59</v>
      </c>
      <c r="B33" s="72"/>
      <c r="C33" s="11"/>
    </row>
    <row r="34" spans="1:3" x14ac:dyDescent="0.2">
      <c r="A34" s="71" t="s">
        <v>60</v>
      </c>
      <c r="B34" s="72"/>
      <c r="C34" s="13"/>
    </row>
    <row r="35" spans="1:3" x14ac:dyDescent="0.2">
      <c r="A35" s="67" t="s">
        <v>61</v>
      </c>
      <c r="B35" s="68"/>
      <c r="C35" s="14"/>
    </row>
    <row r="36" spans="1:3" x14ac:dyDescent="0.2">
      <c r="A36" s="67" t="s">
        <v>62</v>
      </c>
      <c r="B36" s="68"/>
      <c r="C36" s="15"/>
    </row>
    <row r="37" spans="1:3" x14ac:dyDescent="0.2">
      <c r="A37" s="79" t="s">
        <v>63</v>
      </c>
      <c r="B37" s="80"/>
      <c r="C37" s="15"/>
    </row>
    <row r="38" spans="1:3" x14ac:dyDescent="0.2">
      <c r="A38" s="81"/>
      <c r="B38" s="82"/>
      <c r="C38" s="15"/>
    </row>
    <row r="39" spans="1:3" x14ac:dyDescent="0.2">
      <c r="A39" s="83"/>
      <c r="B39" s="84"/>
      <c r="C39" s="15"/>
    </row>
    <row r="40" spans="1:3" x14ac:dyDescent="0.2">
      <c r="A40" s="85" t="s">
        <v>64</v>
      </c>
      <c r="B40" s="85"/>
      <c r="C40" s="85"/>
    </row>
    <row r="41" spans="1:3" ht="16" x14ac:dyDescent="0.2">
      <c r="A41" s="17" t="s">
        <v>65</v>
      </c>
      <c r="B41" s="18"/>
      <c r="C41" s="15"/>
    </row>
    <row r="42" spans="1:3" x14ac:dyDescent="0.2">
      <c r="A42" s="67" t="s">
        <v>66</v>
      </c>
      <c r="B42" s="68"/>
      <c r="C42" s="15"/>
    </row>
    <row r="43" spans="1:3" x14ac:dyDescent="0.2">
      <c r="A43" s="67" t="s">
        <v>67</v>
      </c>
      <c r="B43" s="68"/>
      <c r="C43" s="15"/>
    </row>
    <row r="44" spans="1:3" ht="16" x14ac:dyDescent="0.2">
      <c r="A44" s="17" t="s">
        <v>68</v>
      </c>
      <c r="B44" s="18"/>
      <c r="C44" s="15"/>
    </row>
    <row r="45" spans="1:3" ht="16" x14ac:dyDescent="0.2">
      <c r="A45" s="17" t="s">
        <v>69</v>
      </c>
      <c r="B45" s="18"/>
      <c r="C45" s="15"/>
    </row>
    <row r="46" spans="1:3" x14ac:dyDescent="0.2">
      <c r="A46" s="67" t="s">
        <v>70</v>
      </c>
      <c r="B46" s="68"/>
      <c r="C46" s="15"/>
    </row>
    <row r="47" spans="1:3" ht="16" x14ac:dyDescent="0.2">
      <c r="A47" s="17" t="s">
        <v>71</v>
      </c>
      <c r="B47" s="16"/>
      <c r="C47" s="15"/>
    </row>
    <row r="48" spans="1:3" x14ac:dyDescent="0.2">
      <c r="A48" s="67" t="s">
        <v>72</v>
      </c>
      <c r="B48" s="68"/>
      <c r="C48" s="15"/>
    </row>
    <row r="49" spans="1:3" x14ac:dyDescent="0.2">
      <c r="A49" s="67" t="s">
        <v>73</v>
      </c>
      <c r="B49" s="68"/>
      <c r="C49" s="15"/>
    </row>
    <row r="50" spans="1:3" x14ac:dyDescent="0.2">
      <c r="A50" s="67" t="s">
        <v>63</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2" zoomScaleNormal="100" workbookViewId="0">
      <selection activeCell="C25" sqref="C25"/>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86" t="s">
        <v>74</v>
      </c>
      <c r="B1" s="86"/>
      <c r="C1" s="86"/>
    </row>
    <row r="2" spans="1:9" ht="15" customHeight="1" x14ac:dyDescent="0.2">
      <c r="A2" s="35" t="s">
        <v>33</v>
      </c>
      <c r="B2" s="91" t="str">
        <f>'AUTOS NOTA 321'!B2:C2</f>
        <v>SINIESTRO  108827862   LEGIS APJ32585</v>
      </c>
      <c r="C2" s="92"/>
    </row>
    <row r="3" spans="1:9" ht="16" x14ac:dyDescent="0.2">
      <c r="A3" s="36" t="s">
        <v>1</v>
      </c>
      <c r="B3" s="106" t="str">
        <f>'AUTOS  NOTA 322'!B2:C2</f>
        <v>11001400302820240067700</v>
      </c>
      <c r="C3" s="106"/>
    </row>
    <row r="4" spans="1:9" ht="16" x14ac:dyDescent="0.2">
      <c r="A4" s="36" t="s">
        <v>2</v>
      </c>
      <c r="B4" s="106" t="str">
        <f>'AUTOS  NOTA 322'!B3:C3</f>
        <v>JUZGADO VEINTIOCHO (28) CIVIL MUNICIPAL DE BOGOTÁ</v>
      </c>
      <c r="C4" s="106"/>
    </row>
    <row r="5" spans="1:9" ht="16" x14ac:dyDescent="0.2">
      <c r="A5" s="36" t="s">
        <v>3</v>
      </c>
      <c r="B5" s="106" t="str">
        <f>'AUTOS  NOTA 322'!B4:C4</f>
        <v>RAFAEL BARBOSA PATIÑO (CONDUTCTOR DEL VEHICULO ASEGURADO)
BANCO BBVA (PROPIETARIO VEHICULO)
COOPERATIVA DE TRANSPORTADORES CISPATA LTDA
SEGUROS DEL ESTADO SA</v>
      </c>
      <c r="C5" s="106"/>
    </row>
    <row r="6" spans="1:9" ht="15" customHeight="1" x14ac:dyDescent="0.2">
      <c r="A6" s="36" t="s">
        <v>4</v>
      </c>
      <c r="B6" s="106" t="str">
        <f>'AUTOS  NOTA 322'!B5:C5</f>
        <v>PAMELA RIVERA VEGA</v>
      </c>
      <c r="C6" s="106"/>
    </row>
    <row r="7" spans="1:9" ht="16" x14ac:dyDescent="0.2">
      <c r="A7" s="36" t="s">
        <v>5</v>
      </c>
      <c r="B7" s="106" t="str">
        <f>'AUTOS  NOTA 322'!B6:C6</f>
        <v>LLAMADA EN GARANTIA</v>
      </c>
      <c r="C7" s="106"/>
    </row>
    <row r="8" spans="1:9" ht="16" x14ac:dyDescent="0.2">
      <c r="A8" s="38" t="s">
        <v>34</v>
      </c>
      <c r="B8" s="106" t="str">
        <f>'AUTOS  NOTA 322'!B7:C8</f>
        <v>PAMELA RIVERA VEGA</v>
      </c>
      <c r="C8" s="106"/>
    </row>
    <row r="9" spans="1:9" ht="32" x14ac:dyDescent="0.2">
      <c r="A9" s="36" t="s">
        <v>75</v>
      </c>
      <c r="B9" s="104">
        <f>SUM(C11,C12,C14,C15,C17)</f>
        <v>171368584</v>
      </c>
      <c r="C9" s="105"/>
    </row>
    <row r="10" spans="1:9" x14ac:dyDescent="0.2">
      <c r="A10" s="107" t="s">
        <v>76</v>
      </c>
      <c r="B10" s="96" t="s">
        <v>77</v>
      </c>
      <c r="C10" s="97"/>
    </row>
    <row r="11" spans="1:9" ht="16" x14ac:dyDescent="0.2">
      <c r="A11" s="107"/>
      <c r="B11" s="37" t="s">
        <v>78</v>
      </c>
      <c r="C11" s="32">
        <v>117628584</v>
      </c>
    </row>
    <row r="12" spans="1:9" ht="16" x14ac:dyDescent="0.2">
      <c r="A12" s="107"/>
      <c r="B12" s="37" t="s">
        <v>79</v>
      </c>
      <c r="C12" s="32">
        <v>1740000</v>
      </c>
    </row>
    <row r="13" spans="1:9" x14ac:dyDescent="0.2">
      <c r="A13" s="107"/>
      <c r="B13" s="96"/>
      <c r="C13" s="97"/>
    </row>
    <row r="14" spans="1:9" ht="16" x14ac:dyDescent="0.2">
      <c r="A14" s="107"/>
      <c r="B14" s="37" t="s">
        <v>80</v>
      </c>
      <c r="C14" s="40">
        <v>26000000</v>
      </c>
    </row>
    <row r="15" spans="1:9" ht="16" x14ac:dyDescent="0.2">
      <c r="A15" s="107"/>
      <c r="B15" s="37" t="s">
        <v>176</v>
      </c>
      <c r="C15" s="40">
        <v>26000000</v>
      </c>
      <c r="E15" t="s">
        <v>81</v>
      </c>
      <c r="F15" s="22">
        <v>0.7</v>
      </c>
    </row>
    <row r="16" spans="1:9" x14ac:dyDescent="0.2">
      <c r="A16" s="107"/>
      <c r="B16" s="96" t="s">
        <v>82</v>
      </c>
      <c r="C16" s="97"/>
      <c r="E16" t="s">
        <v>83</v>
      </c>
      <c r="F16" s="23">
        <v>0.3</v>
      </c>
      <c r="I16" s="25"/>
    </row>
    <row r="17" spans="1:9" x14ac:dyDescent="0.2">
      <c r="A17" s="107"/>
      <c r="B17" s="37"/>
      <c r="C17" s="41"/>
      <c r="F17" s="26"/>
      <c r="I17" s="25"/>
    </row>
    <row r="18" spans="1:9" ht="23.25" customHeight="1" x14ac:dyDescent="0.2">
      <c r="A18" s="39" t="s">
        <v>84</v>
      </c>
      <c r="B18" s="91" t="s">
        <v>122</v>
      </c>
      <c r="C18" s="92"/>
    </row>
    <row r="19" spans="1:9" ht="48" x14ac:dyDescent="0.2">
      <c r="A19" s="36" t="s">
        <v>85</v>
      </c>
      <c r="B19" s="98" t="s">
        <v>182</v>
      </c>
      <c r="C19" s="99"/>
    </row>
    <row r="20" spans="1:9" ht="15" customHeight="1" x14ac:dyDescent="0.2">
      <c r="A20" s="21" t="s">
        <v>86</v>
      </c>
      <c r="B20" s="93">
        <f>((C22+C23+C25+C26+C30+C28+C32+C34+C29+C33)-C37)*C36*C38</f>
        <v>152477508</v>
      </c>
      <c r="C20" s="93"/>
    </row>
    <row r="21" spans="1:9" ht="16" x14ac:dyDescent="0.2">
      <c r="A21" s="7" t="s">
        <v>87</v>
      </c>
      <c r="B21" s="100" t="s">
        <v>77</v>
      </c>
      <c r="C21" s="101"/>
    </row>
    <row r="22" spans="1:9" ht="16" x14ac:dyDescent="0.2">
      <c r="A22" s="102"/>
      <c r="B22" s="37" t="s">
        <v>78</v>
      </c>
      <c r="C22" s="32">
        <v>123927508</v>
      </c>
    </row>
    <row r="23" spans="1:9" ht="16" x14ac:dyDescent="0.2">
      <c r="A23" s="103"/>
      <c r="B23" s="37" t="s">
        <v>79</v>
      </c>
      <c r="C23" s="32">
        <v>0</v>
      </c>
    </row>
    <row r="24" spans="1:9" x14ac:dyDescent="0.2">
      <c r="A24" s="103"/>
      <c r="B24" s="96" t="s">
        <v>88</v>
      </c>
      <c r="C24" s="97"/>
    </row>
    <row r="25" spans="1:9" ht="16" x14ac:dyDescent="0.2">
      <c r="A25" s="103"/>
      <c r="B25" s="37" t="s">
        <v>80</v>
      </c>
      <c r="C25" s="32">
        <v>15000000</v>
      </c>
    </row>
    <row r="26" spans="1:9" ht="29" customHeight="1" x14ac:dyDescent="0.2">
      <c r="A26" s="103"/>
      <c r="B26" s="37" t="s">
        <v>89</v>
      </c>
      <c r="C26" s="32">
        <v>15000000</v>
      </c>
    </row>
    <row r="27" spans="1:9" x14ac:dyDescent="0.2">
      <c r="A27" s="103"/>
      <c r="B27" s="96" t="s">
        <v>90</v>
      </c>
      <c r="C27" s="97"/>
    </row>
    <row r="28" spans="1:9" ht="16" x14ac:dyDescent="0.2">
      <c r="A28" s="103"/>
      <c r="B28" s="37" t="s">
        <v>91</v>
      </c>
      <c r="C28" s="32">
        <v>0</v>
      </c>
    </row>
    <row r="29" spans="1:9" ht="16" x14ac:dyDescent="0.2">
      <c r="A29" s="103"/>
      <c r="B29" s="37" t="s">
        <v>78</v>
      </c>
      <c r="C29" s="32">
        <v>0</v>
      </c>
    </row>
    <row r="30" spans="1:9" ht="16" x14ac:dyDescent="0.2">
      <c r="A30" s="103"/>
      <c r="B30" s="37" t="s">
        <v>79</v>
      </c>
      <c r="C30" s="32">
        <v>0</v>
      </c>
    </row>
    <row r="31" spans="1:9" x14ac:dyDescent="0.2">
      <c r="A31" s="103"/>
      <c r="B31" s="96" t="s">
        <v>92</v>
      </c>
      <c r="C31" s="97"/>
    </row>
    <row r="32" spans="1:9" x14ac:dyDescent="0.2">
      <c r="A32" s="103"/>
      <c r="B32" s="37"/>
      <c r="C32" s="32"/>
    </row>
    <row r="33" spans="1:3" ht="16" x14ac:dyDescent="0.2">
      <c r="A33" s="103"/>
      <c r="B33" s="37" t="s">
        <v>78</v>
      </c>
      <c r="C33" s="32">
        <v>0</v>
      </c>
    </row>
    <row r="34" spans="1:3" ht="16" x14ac:dyDescent="0.2">
      <c r="A34" s="103"/>
      <c r="B34" s="37" t="s">
        <v>79</v>
      </c>
      <c r="C34" s="32">
        <v>0</v>
      </c>
    </row>
    <row r="35" spans="1:3" x14ac:dyDescent="0.2">
      <c r="A35" s="103"/>
      <c r="B35" s="96" t="s">
        <v>93</v>
      </c>
      <c r="C35" s="97"/>
    </row>
    <row r="36" spans="1:3" ht="16" x14ac:dyDescent="0.2">
      <c r="A36" s="103"/>
      <c r="B36" s="37" t="s">
        <v>94</v>
      </c>
      <c r="C36" s="33">
        <v>1</v>
      </c>
    </row>
    <row r="37" spans="1:3" ht="16" x14ac:dyDescent="0.2">
      <c r="A37" s="103"/>
      <c r="B37" s="37" t="s">
        <v>39</v>
      </c>
      <c r="C37" s="34">
        <v>1450000</v>
      </c>
    </row>
    <row r="38" spans="1:3" ht="16" x14ac:dyDescent="0.2">
      <c r="A38" s="103"/>
      <c r="B38" s="37" t="s">
        <v>95</v>
      </c>
      <c r="C38" s="33">
        <v>1</v>
      </c>
    </row>
    <row r="39" spans="1:3" ht="16" x14ac:dyDescent="0.2">
      <c r="A39" s="24" t="s">
        <v>96</v>
      </c>
      <c r="B39" s="93">
        <f>IFERROR(B20*(VLOOKUP(B18,E15:F17,2,0)),16666)</f>
        <v>16666</v>
      </c>
      <c r="C39" s="93"/>
    </row>
    <row r="40" spans="1:3" ht="93" customHeight="1" x14ac:dyDescent="0.2">
      <c r="A40" s="36" t="s">
        <v>97</v>
      </c>
      <c r="B40" s="94" t="s">
        <v>183</v>
      </c>
      <c r="C40" s="95"/>
    </row>
    <row r="41" spans="1:3" ht="211.5" customHeight="1" x14ac:dyDescent="0.2">
      <c r="A41" s="36" t="s">
        <v>98</v>
      </c>
      <c r="B41" s="89" t="s">
        <v>177</v>
      </c>
      <c r="C41" s="90"/>
    </row>
    <row r="42" spans="1:3" ht="26" customHeight="1" x14ac:dyDescent="0.2">
      <c r="A42" s="43" t="s">
        <v>99</v>
      </c>
      <c r="B42" s="43"/>
      <c r="C42" s="43"/>
    </row>
    <row r="43" spans="1:3" x14ac:dyDescent="0.2">
      <c r="A43" s="42" t="s">
        <v>100</v>
      </c>
      <c r="B43" s="88" t="s">
        <v>180</v>
      </c>
      <c r="C43" s="88"/>
    </row>
    <row r="44" spans="1:3" ht="41" customHeight="1" x14ac:dyDescent="0.2">
      <c r="A44" s="42" t="s">
        <v>101</v>
      </c>
      <c r="B44" s="88" t="s">
        <v>181</v>
      </c>
      <c r="C44" s="8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86" t="s">
        <v>102</v>
      </c>
      <c r="B1" s="86"/>
      <c r="C1" s="86"/>
    </row>
    <row r="2" spans="1:3" ht="16" x14ac:dyDescent="0.2">
      <c r="A2" s="20" t="s">
        <v>33</v>
      </c>
      <c r="B2" s="76" t="str">
        <f>'AUTOS NOTA 324'!B2:C2</f>
        <v>SINIESTRO  108827862   LEGIS APJ32585</v>
      </c>
      <c r="C2" s="77"/>
    </row>
    <row r="3" spans="1:3" ht="16" x14ac:dyDescent="0.2">
      <c r="A3" s="5" t="s">
        <v>1</v>
      </c>
      <c r="B3" s="47" t="str">
        <f>'AUTOS  NOTA 322'!B2:C2</f>
        <v>11001400302820240067700</v>
      </c>
      <c r="C3" s="47"/>
    </row>
    <row r="4" spans="1:3" ht="16" x14ac:dyDescent="0.2">
      <c r="A4" s="5" t="s">
        <v>2</v>
      </c>
      <c r="B4" s="47" t="str">
        <f>'AUTOS  NOTA 322'!B3:C3</f>
        <v>JUZGADO VEINTIOCHO (28) CIVIL MUNICIPAL DE BOGOTÁ</v>
      </c>
      <c r="C4" s="47"/>
    </row>
    <row r="5" spans="1:3" ht="16" x14ac:dyDescent="0.2">
      <c r="A5" s="5" t="s">
        <v>3</v>
      </c>
      <c r="B5" s="47" t="str">
        <f>'AUTOS  NOTA 322'!B4:C4</f>
        <v>RAFAEL BARBOSA PATIÑO (CONDUTCTOR DEL VEHICULO ASEGURADO)
BANCO BBVA (PROPIETARIO VEHICULO)
COOPERATIVA DE TRANSPORTADORES CISPATA LTDA
SEGUROS DEL ESTADO SA</v>
      </c>
      <c r="C5" s="47"/>
    </row>
    <row r="6" spans="1:3" ht="15" customHeight="1" x14ac:dyDescent="0.2">
      <c r="A6" s="5" t="s">
        <v>4</v>
      </c>
      <c r="B6" s="47" t="str">
        <f>'AUTOS  NOTA 322'!B5:C5</f>
        <v>PAMELA RIVERA VEGA</v>
      </c>
      <c r="C6" s="47"/>
    </row>
    <row r="7" spans="1:3" ht="15" customHeight="1" x14ac:dyDescent="0.2">
      <c r="A7" s="5" t="s">
        <v>5</v>
      </c>
      <c r="B7" s="47" t="str">
        <f>'AUTOS  NOTA 322'!B6:C6</f>
        <v>LLAMADA EN GARANTIA</v>
      </c>
      <c r="C7" s="47"/>
    </row>
    <row r="8" spans="1:3" ht="15" customHeight="1" x14ac:dyDescent="0.2">
      <c r="A8" s="31" t="s">
        <v>34</v>
      </c>
      <c r="B8" s="47" t="str">
        <f>'AUTOS  NOTA 322'!B7:C8</f>
        <v>PAMELA RIVERA VEGA</v>
      </c>
      <c r="C8" s="47"/>
    </row>
    <row r="9" spans="1:3" ht="19" customHeight="1" x14ac:dyDescent="0.2">
      <c r="A9" s="5" t="s">
        <v>103</v>
      </c>
      <c r="B9" s="47"/>
      <c r="C9" s="47"/>
    </row>
    <row r="10" spans="1:3" ht="16" x14ac:dyDescent="0.2">
      <c r="A10" s="7" t="s">
        <v>87</v>
      </c>
      <c r="B10" s="110">
        <f>'AUTOS NOTA 324'!B20:C20</f>
        <v>152477508</v>
      </c>
      <c r="C10" s="110"/>
    </row>
    <row r="11" spans="1:3" ht="16" x14ac:dyDescent="0.2">
      <c r="A11" s="7" t="s">
        <v>104</v>
      </c>
      <c r="B11" s="111">
        <f>'AUTOS NOTA 324'!B39:C39</f>
        <v>16666</v>
      </c>
      <c r="C11" s="47"/>
    </row>
    <row r="12" spans="1:3" ht="32" x14ac:dyDescent="0.2">
      <c r="A12" s="7" t="s">
        <v>105</v>
      </c>
      <c r="B12" s="108"/>
      <c r="C12" s="109"/>
    </row>
    <row r="13" spans="1:3" ht="48" x14ac:dyDescent="0.2">
      <c r="A13" s="5" t="s">
        <v>106</v>
      </c>
      <c r="B13" s="47"/>
      <c r="C13" s="47"/>
    </row>
    <row r="14" spans="1:3" ht="48" x14ac:dyDescent="0.2">
      <c r="A14" s="5" t="s">
        <v>107</v>
      </c>
      <c r="B14" s="47"/>
      <c r="C14" s="47"/>
    </row>
    <row r="15" spans="1:3" ht="16" x14ac:dyDescent="0.2">
      <c r="A15" s="5" t="s">
        <v>108</v>
      </c>
      <c r="B15" s="6"/>
      <c r="C15" s="6"/>
    </row>
    <row r="16" spans="1:3" ht="16" x14ac:dyDescent="0.2">
      <c r="A16" s="7" t="s">
        <v>109</v>
      </c>
      <c r="B16" s="47"/>
      <c r="C16" s="47"/>
    </row>
    <row r="17" spans="1:3" ht="16" x14ac:dyDescent="0.2">
      <c r="A17" s="6" t="s">
        <v>110</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40</v>
      </c>
      <c r="B1" t="s">
        <v>111</v>
      </c>
      <c r="C1" s="9" t="s">
        <v>44</v>
      </c>
      <c r="D1" s="9" t="s">
        <v>112</v>
      </c>
      <c r="E1" s="3" t="s">
        <v>50</v>
      </c>
      <c r="F1" s="2" t="s">
        <v>81</v>
      </c>
      <c r="G1" s="4">
        <v>0</v>
      </c>
      <c r="H1" t="s">
        <v>16</v>
      </c>
      <c r="I1" t="s">
        <v>113</v>
      </c>
      <c r="K1" t="s">
        <v>114</v>
      </c>
      <c r="L1" s="30" t="s">
        <v>115</v>
      </c>
      <c r="M1" t="s">
        <v>116</v>
      </c>
      <c r="N1" t="s">
        <v>81</v>
      </c>
      <c r="O1" t="s">
        <v>117</v>
      </c>
    </row>
    <row r="2" spans="1:15" x14ac:dyDescent="0.2">
      <c r="A2" t="s">
        <v>116</v>
      </c>
      <c r="B2" t="s">
        <v>118</v>
      </c>
      <c r="C2" t="s">
        <v>119</v>
      </c>
      <c r="D2" s="2" t="s">
        <v>120</v>
      </c>
      <c r="E2" s="1" t="s">
        <v>121</v>
      </c>
      <c r="F2" s="2" t="s">
        <v>122</v>
      </c>
      <c r="G2" s="4">
        <v>0.7</v>
      </c>
      <c r="H2" t="s">
        <v>123</v>
      </c>
      <c r="I2" t="s">
        <v>124</v>
      </c>
      <c r="K2" t="s">
        <v>125</v>
      </c>
      <c r="L2" s="30" t="s">
        <v>126</v>
      </c>
      <c r="M2" t="s">
        <v>127</v>
      </c>
      <c r="N2" t="s">
        <v>83</v>
      </c>
      <c r="O2" t="s">
        <v>118</v>
      </c>
    </row>
    <row r="3" spans="1:15" x14ac:dyDescent="0.2">
      <c r="A3" t="s">
        <v>127</v>
      </c>
      <c r="C3" t="s">
        <v>128</v>
      </c>
      <c r="D3" s="2" t="s">
        <v>129</v>
      </c>
      <c r="E3" s="1" t="s">
        <v>130</v>
      </c>
      <c r="F3" s="2" t="s">
        <v>83</v>
      </c>
      <c r="G3" s="4">
        <v>0.3</v>
      </c>
      <c r="H3" t="s">
        <v>131</v>
      </c>
      <c r="I3" t="s">
        <v>132</v>
      </c>
      <c r="L3" s="30" t="s">
        <v>37</v>
      </c>
      <c r="M3" t="s">
        <v>133</v>
      </c>
      <c r="N3" t="s">
        <v>122</v>
      </c>
    </row>
    <row r="4" spans="1:15" x14ac:dyDescent="0.2">
      <c r="A4" t="s">
        <v>133</v>
      </c>
      <c r="C4" t="s">
        <v>134</v>
      </c>
      <c r="E4" s="1" t="s">
        <v>135</v>
      </c>
      <c r="H4" t="s">
        <v>136</v>
      </c>
      <c r="I4" t="s">
        <v>137</v>
      </c>
      <c r="L4" t="s">
        <v>138</v>
      </c>
    </row>
    <row r="5" spans="1:15" x14ac:dyDescent="0.2">
      <c r="A5" t="s">
        <v>139</v>
      </c>
      <c r="E5" s="1" t="s">
        <v>140</v>
      </c>
      <c r="H5" t="s">
        <v>141</v>
      </c>
      <c r="I5" t="s">
        <v>142</v>
      </c>
      <c r="L5" s="30" t="s">
        <v>143</v>
      </c>
    </row>
    <row r="6" spans="1:15" x14ac:dyDescent="0.2">
      <c r="E6" s="1" t="s">
        <v>144</v>
      </c>
      <c r="I6" t="s">
        <v>145</v>
      </c>
      <c r="L6" s="30" t="s">
        <v>146</v>
      </c>
    </row>
    <row r="7" spans="1:15" x14ac:dyDescent="0.2">
      <c r="E7" s="1" t="s">
        <v>147</v>
      </c>
      <c r="I7" t="s">
        <v>148</v>
      </c>
      <c r="L7" s="30" t="s">
        <v>149</v>
      </c>
    </row>
    <row r="8" spans="1:15" x14ac:dyDescent="0.2">
      <c r="E8" s="1" t="s">
        <v>150</v>
      </c>
      <c r="L8" s="30" t="s">
        <v>90</v>
      </c>
    </row>
    <row r="9" spans="1:15" x14ac:dyDescent="0.2">
      <c r="L9" s="30" t="s">
        <v>151</v>
      </c>
    </row>
    <row r="10" spans="1:15" x14ac:dyDescent="0.2">
      <c r="L10" s="30" t="s">
        <v>152</v>
      </c>
    </row>
    <row r="11" spans="1:15" x14ac:dyDescent="0.2">
      <c r="L11" s="30" t="s">
        <v>153</v>
      </c>
    </row>
    <row r="12" spans="1:15" x14ac:dyDescent="0.2">
      <c r="L12" s="30" t="s">
        <v>154</v>
      </c>
    </row>
    <row r="13" spans="1:15" x14ac:dyDescent="0.2">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e7d3d6e7-89cb-4750-b948-5e984f176bb6"/>
    <ds:schemaRef ds:uri="http://purl.org/dc/elements/1.1/"/>
    <ds:schemaRef ds:uri="http://schemas.microsoft.com/office/2006/metadata/properties"/>
    <ds:schemaRef ds:uri="http://purl.org/dc/terms/"/>
    <ds:schemaRef ds:uri="4382931b-6036-484b-ad41-6810b26eb986"/>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Natalia Paola Burgos Castillo</cp:lastModifiedBy>
  <cp:revision/>
  <dcterms:created xsi:type="dcterms:W3CDTF">2020-12-07T14:41:17Z</dcterms:created>
  <dcterms:modified xsi:type="dcterms:W3CDTF">2024-09-27T02:33:58Z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