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2DA322DD-1197-4D36-8686-6B577F9C80E8}" xr6:coauthVersionLast="47" xr6:coauthVersionMax="47" xr10:uidLastSave="{00000000-0000-0000-0000-000000000000}"/>
  <bookViews>
    <workbookView xWindow="-28920" yWindow="-1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B9" i="8" l="1"/>
  <c r="B20" i="8"/>
  <c r="B39" i="8" s="1"/>
  <c r="B10" i="9" l="1"/>
  <c r="B2" i="9" l="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<sst xmlns="http://schemas.openxmlformats.org/spreadsheetml/2006/main" count="241" uniqueCount="184">
  <si>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</si>
  <si>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</si>
  <si>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</si>
  <si>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</si>
  <si>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</si>
  <si>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</si>
  <si>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</si>
  <si>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</si>
  <si>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</si>
  <si>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</si>
  <si>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</si>
  <si>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</si>
  <si>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</si>
  <si>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</si>
  <si>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</si>
  <si>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</si>
  <si>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</si>
  <si>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</si>
  <si>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</si>
  <si>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</si>
  <si>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</si>
  <si>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</si>
  <si>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</si>
  <si>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</si>
  <si>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</si>
  <si>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</si>
  <si>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</si>
  <si>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</si>
  <si>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</si>
  <si>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</si>
  <si>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</si>
  <si>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</si>
  <si>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</si>
  <si>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</si>
  <si>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</si>
  <si>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</si>
  <si>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</si>
  <si>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</si>
  <si>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</si>
  <si>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</si>
  <si>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</si>
  <si>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</si>
  <si>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</si>
  <si>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</si>
  <si>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</si>
  <si>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</si>
  <si>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</si>
  <si>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</si>
  <si>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</si>
  <si>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</si>
  <si>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</si>
  <si>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</si>
  <si>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</si>
  <si>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</si>
  <si>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</si>
  <si>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</si>
  <si>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</si>
  <si>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</si>
  <si>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</si>
  <si>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</si>
  <si>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</si>
  <si>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</si>
  <si>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</si>
  <si>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</si>
  <si>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</si>
  <si>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</si>
  <si>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</si>
  <si>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</si>
  <si>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</si>
  <si>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</si>
  <si>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</si>
  <si>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</si>
  <si>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</si>
  <si>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</si>
  <si>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</si>
  <si>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</si>
  <si>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</si>
  <si>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</si>
  <si>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</si>
  <si>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</si>
  <si>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</si>
  <si>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</si>
  <si>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</si>
  <si>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</si>
  <si>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</si>
  <si>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</si>
  <si>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</si>
  <si>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</si>
  <si>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</si>
  <si>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</si>
  <si>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</si>
  <si>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</si>
  <si>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</si>
  <si>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</si>
  <si>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</si>
  <si>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</si>
  <si>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</si>
  <si>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</si>
  <si>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</si>
  <si>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</si>
  <si>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</si>
  <si>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</si>
  <si>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</si>
  <si>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</si>
  <si>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</si>
  <si>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</si>
  <si>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</si>
  <si>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</si>
  <si>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</si>
  <si>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</si>
  <si>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</si>
  <si>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</si>
  <si>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</si>
  <si>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</si>
  <si>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</si>
  <si>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</si>
  <si>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</si>
  <si>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</si>
  <si>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</si>
  <si>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</si>
  <si>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</si>
  <si>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</si>
  <si>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</si>
  <si>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</si>
  <si>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</si>
  <si>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</si>
  <si>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</si>
  <si>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</si>
  <si>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</si>
  <si>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</si>
  <si>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</si>
  <si>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</si>
  <si>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</si>
  <si>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</si>
  <si>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</si>
  <si>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</si>
  <si>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</si>
  <si>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</si>
  <si>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</si>
  <si>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</si>
  <si>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</si>
  <si>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</si>
  <si>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</si>
  <si>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</si>
  <si>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</si>
  <si>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</si>
  <si>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</si>
  <si>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</si>
  <si>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</si>
  <si>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</si>
  <si>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</si>
  <si>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</si>
  <si>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</si>
  <si>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</si>
  <si>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</si>
  <si>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</si>
  <si>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JUZGADO VEINTIOCHO (28) CIVIL MUNICIPAL DE BOGOTÁ</t>
  </si>
  <si>
    <t>11001400302820240067700</t>
  </si>
  <si>
    <t>RAFAEL BARBOSA PATIÑO (CONDUTCTOR DEL VEHICULO ASEGURADO)
BANCO BBVA (PROPIETARIO VEHICULO)
COOPERATIVA DE TRANSPORTADORES CISPATA LTDA
SEGUROS DEL ESTADO SA</t>
  </si>
  <si>
    <t>PAMELA RIVERA VEGA</t>
  </si>
  <si>
    <t>13 DE DICIEMBRE DE 2021</t>
  </si>
  <si>
    <t>WMT580</t>
  </si>
  <si>
    <t>Coveñas-Sucre Cra 78a #30-55 apto 301</t>
  </si>
  <si>
    <t>SOLTERA</t>
  </si>
  <si>
    <t>8 DE FEBRERO DE 1986</t>
  </si>
  <si>
    <t>35 AÑOS</t>
  </si>
  <si>
    <t>LESIONES GENERADAS EL 13 DE DICIEMBRE DE 2021</t>
  </si>
  <si>
    <t>DOCENTE</t>
  </si>
  <si>
    <t>022287102 / 0</t>
  </si>
  <si>
    <t>BBVA COLOMBIA SA</t>
  </si>
  <si>
    <t>NO REGISTRA, TAMPOCO SE EVIDENCIA RECLAMACIÓN A LA COMPAÑÍA</t>
  </si>
  <si>
    <t>pamela1986@hotmail.com</t>
  </si>
  <si>
    <t>27 DE AGOSTO DE 2024</t>
  </si>
  <si>
    <t>30 DE JULIO DE 2024</t>
  </si>
  <si>
    <t>26 DE SEPTIEMBRE DE 2024</t>
  </si>
  <si>
    <t>Desde las 00:00 horas del 01/07/2021 hasta las 24:00 horas del 30/06/2022.</t>
  </si>
  <si>
    <t>Daño a la vida en relación</t>
  </si>
  <si>
    <t>EXCEPCIONES DE FONDO FRENTE A LA DEMANDA
1.	EXCEPCIONES PLANTEADAS POR QUIEN FORMULÓ EL LLAMAMIENTO EN GARANTÍA A MI REPRESENTADA.
2.	INEXISTENCIA DE RESPONSABILIDAD A CARGO DE LOS DEMANDADOS POR LA FALTA DE ACREDITACIÓN DEL NEXO CAUSAL
3.	EN ESTE CASO SE ENCUENTRA PATENTE LA INEXISTENCIA DE RESPONSABILIDAD AL ESTAR ANTE UNA CAUSA EXTRAÑA COMO EXIMENTE DE RESPONSABILIDAD 
4.	REDUCCIÓN DE LA INDEMNIZACIÓN COMO CONSECUENCIA DE INCIDENCIA DE LA CONDUCTA DEL INVÍAS EN LA PRODUCCIÓN DEL DAÑO
5.	IMPROCEDENCIA DEL RECONOCIMIENTO DEL LUCRO CESANTE
6.	IMPROCEDENCIA DEL RECONOCIMIENTO Y FALTA DE PRUEBA DEL DAÑO EMERGENTE
7.	LOS PERJUICIOS MORALES SOLICITADOS DESCONOCEN LOS LÍMITES JURISPRUDENCIALES ESTABLECIDOS POR EL MÁXIMO ÓRGANO DE LA JURISDICCIÓN ORIDINARIA.
8.	EL DAÑO A LA VIDA EN RELACIÓN DESCONOCE LOS LÍMITES JURISPRUDENCIALES ESTABLECIDOS POR EL MÁXIMO ÓRGANO DE LA JURISDICCIÓN ORIDINARIA.
9.	GENÉRICA O INNOMINADA 
EXCEPCIONES DE FONDO FRENTE AL LLAMAMIENTO EN GARANTÍA
1.	FALTA DE COBERTURA MATERIAL DEBIDO A QUE LA PÓLIZA NO AMPARA LA RESPONSABILIDAD CIVIL CONTRACTUAL
2.	FALTA DE LEGITIMACIÓN EN LA CAUSA POR PASIVA FRENTE AL LLAMAMIENTO EN GARANTÍA
3.	FALTA DE COBERTURA MATERIAL DE LA PÓLIZA NO. 022287102 / 0 POR CUANTO LA MUERTE A OCUPANTES DEL VEHÍCULO ASEGURADO, ES UN RIESGO EXPRESAMENTE EXCLUIDO DE COBERTURA.
4.	FALTA DE COBERTURA MATERIAL DE LA PÓLIZA NO. 022287102 / 0 POR LA CONFIGURACIÓN DE UN RIESGO EXPRESAMENTE EXCLUIDO CONSISTENTE EN LA ACEPTACIÓN DE LA RESSONSABILIDAD
5.	INEXISTENCIA DE LA OBLIGACIÓN INDEMNIZATORIA A CARGO DE ALLIANZ SEGUROS SA POR LA NO REALIZACIÓN DEL RIESGO ASEGURADO EN LA PÓLIZA No. 022287102 / 0
6.	RIESGOS EXPRESAMENTE EXCLUIDOS EN LA PÓLIZA DE SEGURO NO. 022287102 / 0
7.	SUJECIÓN A LAS CONDICIONES PARTICULARES Y GENERALES DEL CONTRATO DE SEGURO EN LA QUE SE IDENTIFICA LA PÓLIZA, EL CLAUSULADO Y LOS AMPAROS
8.	CARÁCTER MERAMENTE INDEMNIZATORIO QUE REVISTEN LOS CONTRATOS DE SEGUROS
9.	PRESCRIPCIÓN DE LAS ACCIONES DERIVADAS DEL CONTRATO DE SEGURO
10.	EN CUALQUIER CASO, DE NINGUNA FORMA SE PODRÁ EXCEDER EL LÍMITE DEL VALOR ASEGURADO Y SE DEBE TENER EN CUENTA LO ATINENTE AL DEDUCIBLE.
11.	DISPONIBILIDAD DEL VALOR ASEGURADO
12.	GENÉRICA O INNOMINADA</t>
  </si>
  <si>
    <t>En el presente caso la liquidación objetiva de las pretensiones estima en $152.917.508 conforme a los siguientes términos:
Lucro cesante: Se reconocerá como lucro cesante la suma de $123.927.508 a la señora Pamela Rivera discriminados así: por lucro cesante consolidado se estima la suma de $19.889.229 y por lucro cesante futuro se estima el monto de $104.038.279. Lo anterior en virtud de que, la señora Rivera fue calificada con una pérdida de capacidad laboral del 16,80% conforme al Dictamen que obra en el expediente. Adicionalmente, se tuvo en cuenta el monto de $2.500.000 para la liquidación, toda vez que fue allegado certificado laboral emitido por la Institución Educativa Liceo Beula en donde se verifica el ingreso en mención, por lo que será procedente reconocer el lucro cesante.
Daño emergente: Se reconocerá la suma de $440.000 en la que incurrió la parte demandante para ser calificada, pues se allega cuenta de cobro emitida por el médico calificador. Se aclara que no se reconocerá suma adicional, toda vez que no se allegó prueba alguna que acreditara la erogación incurrida en gastos médicos.
Daño moral: Se reconocerá la suma de $15.000.000 toda vez que la señora Rivera ostenta una pérdida de capacidad laboral del 16,80%. Asimismo debe indicarse que para la estimación del monto anterior se tuvo en cuenta la sentencia de La Corte Suprema de Justicia en Sala Civil de la Corte Suprema de Justicia en Sentencia del 06/05/2016, MP: Luis Armando Tolosa, Rad: 54001-31-03-004-2004-00032-01, en donde se estableció en el caso de una menor de edad que ostentaba una PCL del 20% se reconocía la suma de $15.000.000
Daño a la vida en relación: Se reconocerá la suma de $15.000.000 toda vez que la señora Rivera ostenta una pérdida de capacidad laboral del 16,80%. Asimismo debe indicarse que para la estimación del monto anterior se tuvo en cuenta la sentencia de La Corte Suprema de Justicia en Sala Civil de la Corte Suprema de Justicia en Sentencia del 06/05/2016, MP: Luis Armando Tolosa, Rad: 54001-31-03-004-2004-00032-01, en donde se estableció en el caso de una menor de edad que ostentaba una PCL del 20% se reconocía la suma de $15.000.000
Deducible: se realizara el descuento de $1.450.000, toda vez que fue la suma pactada por concepto de deducible conforme a la carátula de la póliza.</t>
  </si>
  <si>
    <t>El día 13 de diciembre de 2021 tuvo lugar un accidente de tránsito en el cual estuvo involucrado el vehículo de placas WMT580, el cual se encuentra asegurado por Allianz Seguros SA y en el cual la señora Pamela Rivera transitaba en calidad de pasajera. Conforme al IPAT se codificó al conductor con la hipotesis probable numero 157 correspondiente a "el bus se subió al separador que divide los carriles de la caseta del peajito social". Por otra lado, se aportó fallo contravencional en donde se declara contrevencionalmente responsable al señor Rafael Barbosa, conductor del vehículo asegurado. Debido a lo anterior, la señora Pamela Rivera sufrió lesiones en su integridad, pues aportó Dictamen de PCL del 18%.</t>
  </si>
  <si>
    <t>La contingencia se califica como REMOTA toda vez que, la póliza no presta cobertura material.
Lo primero que debe tomarse en consideración es que la póliza de auto pesados No. 022287102 / 0 cuyo asegurado es Banco BBVA no presta cobertura material pero sí cobertura temporal de conformidad con los hechos y pretensiones expuestos en el libelo de la demanda. Frente a la cobertura temporal, debe señalarse que el accidente de tránsito ocurrido el día 13 de diciembre de 2021 se encuentra dentro de la vigencia de la Póliza de Seguro, pues su periodo se encuentra comprendido entre el día 1 de julio de 2021 y el día 30 de junio de 2022. No obstante, no presta cobertura material por cuanto la póliza cubre la Responsabilidad Civil Extracontractual en la que incurra el asegurado y en este caso se discute una responsabilidad meramente contractual al tratarse de un contrato de transporte.
Frente a la responsabilidad del asegurado, deberá tenerse en cuenta que la misma se encuentra acreditada, pues en el Informe Policial de Accidente de Tránsito se codificó al conductor del vehículo asegurado con la hipótesis probable número 157 correspondiente a "el bus se subió al separador que divide los carriles de la caseta del peajito social". Así como también al fallo contravencional en donde se declara contravencionalmente responsable al conductor del vehículo asegurado e incluso en dicho expediente se evidencia que el conductor acepta su responsabilidad en el accidente de tránsito, en consecuencia, no se podrán controvertir las manifestaciones del conductor del vehículo asegurado y los resultados del informe y fallo aportados. 
Lo anterior, sin perjuicio del carácter contingente del proceso.</t>
  </si>
  <si>
    <t>SINIESTRO  108827862   LEGIS APJ32585</t>
  </si>
  <si>
    <t>OK</t>
  </si>
  <si>
    <t xml:space="preserve">De acuerdo con las excepciones propuestas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</si>
</sst>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5"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8" borderId="1" xfId="0" applyFill="1" applyBorder="1" applyAlignment="1">
      <alignment horizontal="justify"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mela1986@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 zoomScaleNormal="100" workbookViewId="0">
      <selection activeCell="A25" sqref="A25:A27"/>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46" t="s">
        <v>0</v>
      </c>
      <c r="B1" s="46"/>
      <c r="C1" s="46"/>
    </row>
    <row r="2" spans="1:3" x14ac:dyDescent="0.35">
      <c r="A2" s="5" t="s">
        <v>1</v>
      </c>
      <c r="B2" s="53" t="s">
        <v>157</v>
      </c>
      <c r="C2" s="54"/>
    </row>
    <row r="3" spans="1:3" x14ac:dyDescent="0.35">
      <c r="A3" s="5" t="s">
        <v>2</v>
      </c>
      <c r="B3" s="49" t="s">
        <v>156</v>
      </c>
      <c r="C3" s="50"/>
    </row>
    <row r="4" spans="1:3" ht="64" customHeight="1" x14ac:dyDescent="0.35">
      <c r="A4" s="5" t="s">
        <v>3</v>
      </c>
      <c r="B4" s="55" t="s">
        <v>158</v>
      </c>
      <c r="C4" s="50"/>
    </row>
    <row r="5" spans="1:3" ht="31.5" customHeight="1" x14ac:dyDescent="0.35">
      <c r="A5" s="5" t="s">
        <v>4</v>
      </c>
      <c r="B5" s="49" t="s">
        <v>159</v>
      </c>
      <c r="C5" s="50"/>
    </row>
    <row r="6" spans="1:3" x14ac:dyDescent="0.35">
      <c r="A6" s="5" t="s">
        <v>5</v>
      </c>
      <c r="B6" s="47" t="s">
        <v>114</v>
      </c>
      <c r="C6" s="47"/>
    </row>
    <row r="7" spans="1:3" x14ac:dyDescent="0.35">
      <c r="A7" s="27" t="s">
        <v>6</v>
      </c>
      <c r="B7" s="49" t="s">
        <v>146</v>
      </c>
      <c r="C7" s="50"/>
    </row>
    <row r="8" spans="1:3" ht="23.15" customHeight="1" x14ac:dyDescent="0.35">
      <c r="A8" s="28" t="s">
        <v>7</v>
      </c>
      <c r="B8" s="47" t="s">
        <v>159</v>
      </c>
      <c r="C8" s="47"/>
    </row>
    <row r="9" spans="1:3" x14ac:dyDescent="0.35">
      <c r="A9" s="28" t="s">
        <v>8</v>
      </c>
      <c r="B9" s="57">
        <v>1125079633</v>
      </c>
      <c r="C9" s="47"/>
    </row>
    <row r="10" spans="1:3" x14ac:dyDescent="0.35">
      <c r="A10" s="28" t="s">
        <v>9</v>
      </c>
      <c r="B10" s="48" t="s">
        <v>162</v>
      </c>
      <c r="C10" s="48"/>
    </row>
    <row r="11" spans="1:3" ht="30" customHeight="1" x14ac:dyDescent="0.35">
      <c r="A11" s="29" t="s">
        <v>10</v>
      </c>
      <c r="B11" s="48">
        <v>3117665060</v>
      </c>
      <c r="C11" s="48"/>
    </row>
    <row r="12" spans="1:3" ht="30" customHeight="1" x14ac:dyDescent="0.35">
      <c r="A12" s="5" t="s">
        <v>11</v>
      </c>
      <c r="B12" s="65" t="s">
        <v>171</v>
      </c>
      <c r="C12" s="66"/>
    </row>
    <row r="13" spans="1:3" x14ac:dyDescent="0.35">
      <c r="A13" s="5" t="s">
        <v>12</v>
      </c>
      <c r="B13" s="47" t="s">
        <v>163</v>
      </c>
      <c r="C13" s="47"/>
    </row>
    <row r="14" spans="1:3" x14ac:dyDescent="0.35">
      <c r="A14" s="5" t="s">
        <v>13</v>
      </c>
      <c r="B14" s="58" t="s">
        <v>164</v>
      </c>
      <c r="C14" s="47"/>
    </row>
    <row r="15" spans="1:3" x14ac:dyDescent="0.35">
      <c r="A15" s="5" t="s">
        <v>14</v>
      </c>
      <c r="B15" s="47" t="s">
        <v>165</v>
      </c>
      <c r="C15" s="47"/>
    </row>
    <row r="16" spans="1:3" x14ac:dyDescent="0.35">
      <c r="A16" s="5" t="s">
        <v>15</v>
      </c>
      <c r="B16" s="47" t="s">
        <v>166</v>
      </c>
      <c r="C16" s="47"/>
    </row>
    <row r="17" spans="1:3" ht="15" customHeight="1" x14ac:dyDescent="0.35">
      <c r="A17" s="5" t="s">
        <v>16</v>
      </c>
      <c r="B17" s="48" t="s">
        <v>123</v>
      </c>
      <c r="C17" s="48"/>
    </row>
    <row r="18" spans="1:3" x14ac:dyDescent="0.35">
      <c r="A18" s="5" t="s">
        <v>17</v>
      </c>
      <c r="B18" s="48" t="s">
        <v>167</v>
      </c>
      <c r="C18" s="48"/>
    </row>
    <row r="19" spans="1:3" ht="18.75" customHeight="1" x14ac:dyDescent="0.35">
      <c r="A19" s="5" t="s">
        <v>18</v>
      </c>
      <c r="B19" s="51">
        <v>2500000</v>
      </c>
      <c r="C19" s="52"/>
    </row>
    <row r="20" spans="1:3" x14ac:dyDescent="0.35">
      <c r="A20" s="5" t="s">
        <v>19</v>
      </c>
      <c r="B20" s="47">
        <v>6</v>
      </c>
      <c r="C20" s="47"/>
    </row>
    <row r="21" spans="1:3" ht="17.25" customHeight="1" x14ac:dyDescent="0.35">
      <c r="A21" s="5" t="s">
        <v>20</v>
      </c>
      <c r="B21" s="48" t="s">
        <v>145</v>
      </c>
      <c r="C21" s="48"/>
    </row>
    <row r="22" spans="1:3" x14ac:dyDescent="0.35">
      <c r="A22" s="44" t="s">
        <v>21</v>
      </c>
      <c r="B22" s="63" t="s">
        <v>160</v>
      </c>
      <c r="C22" s="64"/>
    </row>
    <row r="23" spans="1:3" x14ac:dyDescent="0.35">
      <c r="A23" s="28" t="s">
        <v>22</v>
      </c>
      <c r="B23" s="62" t="s">
        <v>170</v>
      </c>
      <c r="C23" s="61"/>
    </row>
    <row r="24" spans="1:3" x14ac:dyDescent="0.35">
      <c r="A24" s="28" t="s">
        <v>23</v>
      </c>
      <c r="B24" s="62" t="s">
        <v>170</v>
      </c>
      <c r="C24" s="61"/>
    </row>
    <row r="25" spans="1:3" x14ac:dyDescent="0.35">
      <c r="A25" s="56" t="s">
        <v>24</v>
      </c>
      <c r="B25" s="61" t="s">
        <v>179</v>
      </c>
      <c r="C25" s="45"/>
    </row>
    <row r="26" spans="1:3" x14ac:dyDescent="0.35">
      <c r="A26" s="56"/>
      <c r="B26" s="45"/>
      <c r="C26" s="45"/>
    </row>
    <row r="27" spans="1:3" ht="100.5" customHeight="1" x14ac:dyDescent="0.35">
      <c r="A27" s="56"/>
      <c r="B27" s="45"/>
      <c r="C27" s="45"/>
    </row>
    <row r="28" spans="1:3" x14ac:dyDescent="0.35">
      <c r="A28" s="28" t="s">
        <v>25</v>
      </c>
      <c r="B28" s="45" t="s">
        <v>169</v>
      </c>
      <c r="C28" s="45"/>
    </row>
    <row r="29" spans="1:3" x14ac:dyDescent="0.35">
      <c r="A29" s="28" t="s">
        <v>26</v>
      </c>
      <c r="B29" s="45">
        <v>8600030201</v>
      </c>
      <c r="C29" s="45"/>
    </row>
    <row r="30" spans="1:3" x14ac:dyDescent="0.35">
      <c r="A30" s="28" t="s">
        <v>27</v>
      </c>
      <c r="B30" s="45" t="s">
        <v>161</v>
      </c>
      <c r="C30" s="45"/>
    </row>
    <row r="31" spans="1:3" x14ac:dyDescent="0.35">
      <c r="A31" s="28" t="s">
        <v>28</v>
      </c>
      <c r="B31" s="45" t="s">
        <v>168</v>
      </c>
      <c r="C31" s="45"/>
    </row>
    <row r="32" spans="1:3" x14ac:dyDescent="0.35">
      <c r="A32" s="28" t="s">
        <v>29</v>
      </c>
      <c r="B32" s="59" t="s">
        <v>173</v>
      </c>
      <c r="C32" s="60"/>
    </row>
    <row r="33" spans="1:3" x14ac:dyDescent="0.35">
      <c r="A33" s="5" t="s">
        <v>30</v>
      </c>
      <c r="B33" s="58" t="s">
        <v>172</v>
      </c>
      <c r="C33" s="58"/>
    </row>
    <row r="34" spans="1:3" ht="43.5" x14ac:dyDescent="0.35">
      <c r="A34" s="5" t="s">
        <v>31</v>
      </c>
      <c r="B34" s="58" t="s">
        <v>174</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15AF9C8A-51D9-7A47-A865-59C1291CBB7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70"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6" t="s">
        <v>32</v>
      </c>
      <c r="B1" s="86"/>
      <c r="C1" s="86"/>
    </row>
    <row r="2" spans="1:3" ht="15.75" customHeight="1" x14ac:dyDescent="0.35">
      <c r="A2" s="20" t="s">
        <v>33</v>
      </c>
      <c r="B2" s="76" t="s">
        <v>181</v>
      </c>
      <c r="C2" s="77"/>
    </row>
    <row r="3" spans="1:3" s="2" customFormat="1" x14ac:dyDescent="0.35">
      <c r="A3" s="5" t="s">
        <v>1</v>
      </c>
      <c r="B3" s="47" t="str">
        <f>'AUTOS  NOTA 322'!B2:C2</f>
        <v>11001400302820240067700</v>
      </c>
      <c r="C3" s="47"/>
    </row>
    <row r="4" spans="1:3" s="2" customFormat="1" x14ac:dyDescent="0.35">
      <c r="A4" s="5" t="s">
        <v>2</v>
      </c>
      <c r="B4" s="47" t="str">
        <f>'AUTOS  NOTA 322'!B3:C3</f>
        <v>JUZGADO VEINTIOCHO (28) CIVIL MUNICIPAL DE BOGOTÁ</v>
      </c>
      <c r="C4" s="47"/>
    </row>
    <row r="5" spans="1:3" s="2" customFormat="1" x14ac:dyDescent="0.35">
      <c r="A5" s="5" t="s">
        <v>3</v>
      </c>
      <c r="B5" s="47" t="str">
        <f>'AUTOS  NOTA 322'!B4:C4</f>
        <v>RAFAEL BARBOSA PATIÑO (CONDUTCTOR DEL VEHICULO ASEGURADO)
BANCO BBVA (PROPIETARIO VEHICULO)
COOPERATIVA DE TRANSPORTADORES CISPATA LTDA
SEGUROS DEL ESTADO SA</v>
      </c>
      <c r="C5" s="47"/>
    </row>
    <row r="6" spans="1:3" s="2" customFormat="1" x14ac:dyDescent="0.35">
      <c r="A6" s="5" t="s">
        <v>4</v>
      </c>
      <c r="B6" s="47" t="str">
        <f>'AUTOS  NOTA 322'!B5:C5</f>
        <v>PAMELA RIVERA VEGA</v>
      </c>
      <c r="C6" s="47"/>
    </row>
    <row r="7" spans="1:3" s="2" customFormat="1" x14ac:dyDescent="0.35">
      <c r="A7" s="5" t="s">
        <v>5</v>
      </c>
      <c r="B7" s="47" t="str">
        <f>'AUTOS  NOTA 322'!B6:C6</f>
        <v>LLAMADA EN GARANTIA</v>
      </c>
      <c r="C7" s="47"/>
    </row>
    <row r="8" spans="1:3" s="2" customFormat="1" x14ac:dyDescent="0.35">
      <c r="A8" s="31" t="s">
        <v>34</v>
      </c>
      <c r="B8" s="47" t="str">
        <f>'AUTOS  NOTA 322'!B7:C8</f>
        <v>PAMELA RIVERA VEGA</v>
      </c>
      <c r="C8" s="47"/>
    </row>
    <row r="9" spans="1:3" x14ac:dyDescent="0.35">
      <c r="A9" s="20" t="s">
        <v>35</v>
      </c>
      <c r="B9" s="47">
        <v>22287102</v>
      </c>
      <c r="C9" s="47"/>
    </row>
    <row r="10" spans="1:3" x14ac:dyDescent="0.35">
      <c r="A10" s="20" t="s">
        <v>36</v>
      </c>
      <c r="B10" s="87" t="s">
        <v>115</v>
      </c>
      <c r="C10" s="87"/>
    </row>
    <row r="11" spans="1:3" x14ac:dyDescent="0.35">
      <c r="A11" s="20" t="s">
        <v>38</v>
      </c>
      <c r="B11" s="69">
        <v>4000000000</v>
      </c>
      <c r="C11" s="70"/>
    </row>
    <row r="12" spans="1:3" x14ac:dyDescent="0.35">
      <c r="A12" s="20" t="s">
        <v>39</v>
      </c>
      <c r="B12" s="69">
        <v>1450000</v>
      </c>
      <c r="C12" s="70"/>
    </row>
    <row r="13" spans="1:3" x14ac:dyDescent="0.35">
      <c r="A13" s="20" t="s">
        <v>40</v>
      </c>
      <c r="B13" s="49" t="s">
        <v>116</v>
      </c>
      <c r="C13" s="50"/>
    </row>
    <row r="14" spans="1:3" x14ac:dyDescent="0.35">
      <c r="A14" s="20" t="s">
        <v>41</v>
      </c>
      <c r="B14" s="48" t="s">
        <v>175</v>
      </c>
      <c r="C14" s="47"/>
    </row>
    <row r="15" spans="1:3" x14ac:dyDescent="0.35">
      <c r="A15" s="20" t="s">
        <v>42</v>
      </c>
      <c r="B15" s="47" t="s">
        <v>111</v>
      </c>
      <c r="C15" s="47"/>
    </row>
    <row r="16" spans="1:3" x14ac:dyDescent="0.35">
      <c r="A16" s="20" t="s">
        <v>43</v>
      </c>
      <c r="B16" s="47" t="s">
        <v>111</v>
      </c>
      <c r="C16" s="47"/>
    </row>
    <row r="17" spans="1:3" x14ac:dyDescent="0.35">
      <c r="A17" s="73" t="s">
        <v>44</v>
      </c>
      <c r="B17" s="47" t="s">
        <v>134</v>
      </c>
      <c r="C17" s="47"/>
    </row>
    <row r="18" spans="1:3" x14ac:dyDescent="0.35">
      <c r="A18" s="74"/>
      <c r="B18" s="10" t="s">
        <v>45</v>
      </c>
      <c r="C18" s="10" t="s">
        <v>46</v>
      </c>
    </row>
    <row r="19" spans="1:3" x14ac:dyDescent="0.35">
      <c r="A19" s="74"/>
      <c r="B19" s="6" t="s">
        <v>47</v>
      </c>
      <c r="C19" s="6"/>
    </row>
    <row r="20" spans="1:3" x14ac:dyDescent="0.35">
      <c r="A20" s="74"/>
      <c r="B20" s="6"/>
      <c r="C20" s="6"/>
    </row>
    <row r="21" spans="1:3" x14ac:dyDescent="0.35">
      <c r="A21" s="75"/>
      <c r="B21" s="6"/>
      <c r="C21" s="6"/>
    </row>
    <row r="22" spans="1:3" x14ac:dyDescent="0.35">
      <c r="A22" s="20" t="s">
        <v>48</v>
      </c>
      <c r="B22" s="47"/>
      <c r="C22" s="47"/>
    </row>
    <row r="23" spans="1:3" x14ac:dyDescent="0.35">
      <c r="A23" s="20" t="s">
        <v>49</v>
      </c>
      <c r="B23" s="76"/>
      <c r="C23" s="77"/>
    </row>
    <row r="24" spans="1:3" x14ac:dyDescent="0.35">
      <c r="A24" s="20" t="s">
        <v>50</v>
      </c>
      <c r="B24" s="47" t="s">
        <v>147</v>
      </c>
      <c r="C24" s="47"/>
    </row>
    <row r="25" spans="1:3" x14ac:dyDescent="0.35">
      <c r="A25" s="20" t="s">
        <v>51</v>
      </c>
      <c r="B25" s="47"/>
      <c r="C25" s="47"/>
    </row>
    <row r="26" spans="1:3" x14ac:dyDescent="0.35">
      <c r="A26" s="20" t="s">
        <v>52</v>
      </c>
      <c r="B26" s="47"/>
      <c r="C26" s="47"/>
    </row>
    <row r="27" spans="1:3" x14ac:dyDescent="0.35">
      <c r="A27" s="19" t="s">
        <v>53</v>
      </c>
      <c r="B27" s="47"/>
      <c r="C27" s="47"/>
    </row>
    <row r="28" spans="1:3" x14ac:dyDescent="0.35">
      <c r="A28" s="78" t="s">
        <v>54</v>
      </c>
      <c r="B28" s="78"/>
      <c r="C28" s="78"/>
    </row>
    <row r="29" spans="1:3" x14ac:dyDescent="0.35">
      <c r="A29" s="71" t="s">
        <v>55</v>
      </c>
      <c r="B29" s="72"/>
      <c r="C29" s="11"/>
    </row>
    <row r="30" spans="1:3" x14ac:dyDescent="0.35">
      <c r="A30" s="71" t="s">
        <v>56</v>
      </c>
      <c r="B30" s="72"/>
      <c r="C30" s="11"/>
    </row>
    <row r="31" spans="1:3" x14ac:dyDescent="0.35">
      <c r="A31" s="71" t="s">
        <v>57</v>
      </c>
      <c r="B31" s="72"/>
      <c r="C31" s="12"/>
    </row>
    <row r="32" spans="1:3" x14ac:dyDescent="0.35">
      <c r="A32" s="71" t="s">
        <v>58</v>
      </c>
      <c r="B32" s="72"/>
      <c r="C32" s="11"/>
    </row>
    <row r="33" spans="1:3" x14ac:dyDescent="0.35">
      <c r="A33" s="71" t="s">
        <v>59</v>
      </c>
      <c r="B33" s="72"/>
      <c r="C33" s="11"/>
    </row>
    <row r="34" spans="1:3" x14ac:dyDescent="0.35">
      <c r="A34" s="71" t="s">
        <v>60</v>
      </c>
      <c r="B34" s="72"/>
      <c r="C34" s="13"/>
    </row>
    <row r="35" spans="1:3" x14ac:dyDescent="0.35">
      <c r="A35" s="67" t="s">
        <v>61</v>
      </c>
      <c r="B35" s="68"/>
      <c r="C35" s="14"/>
    </row>
    <row r="36" spans="1:3" x14ac:dyDescent="0.35">
      <c r="A36" s="67" t="s">
        <v>62</v>
      </c>
      <c r="B36" s="68"/>
      <c r="C36" s="15"/>
    </row>
    <row r="37" spans="1:3" x14ac:dyDescent="0.35">
      <c r="A37" s="79" t="s">
        <v>63</v>
      </c>
      <c r="B37" s="80"/>
      <c r="C37" s="15"/>
    </row>
    <row r="38" spans="1:3" x14ac:dyDescent="0.35">
      <c r="A38" s="81"/>
      <c r="B38" s="82"/>
      <c r="C38" s="15"/>
    </row>
    <row r="39" spans="1:3" x14ac:dyDescent="0.35">
      <c r="A39" s="83"/>
      <c r="B39" s="84"/>
      <c r="C39" s="15"/>
    </row>
    <row r="40" spans="1:3" x14ac:dyDescent="0.35">
      <c r="A40" s="85" t="s">
        <v>64</v>
      </c>
      <c r="B40" s="85"/>
      <c r="C40" s="85"/>
    </row>
    <row r="41" spans="1:3" x14ac:dyDescent="0.35">
      <c r="A41" s="17" t="s">
        <v>65</v>
      </c>
      <c r="B41" s="18"/>
      <c r="C41" s="15"/>
    </row>
    <row r="42" spans="1:3" x14ac:dyDescent="0.35">
      <c r="A42" s="67" t="s">
        <v>66</v>
      </c>
      <c r="B42" s="68"/>
      <c r="C42" s="15"/>
    </row>
    <row r="43" spans="1:3" x14ac:dyDescent="0.35">
      <c r="A43" s="67" t="s">
        <v>67</v>
      </c>
      <c r="B43" s="68"/>
      <c r="C43" s="15"/>
    </row>
    <row r="44" spans="1:3" x14ac:dyDescent="0.35">
      <c r="A44" s="17" t="s">
        <v>68</v>
      </c>
      <c r="B44" s="18"/>
      <c r="C44" s="15"/>
    </row>
    <row r="45" spans="1:3" x14ac:dyDescent="0.35">
      <c r="A45" s="17" t="s">
        <v>69</v>
      </c>
      <c r="B45" s="18"/>
      <c r="C45" s="15"/>
    </row>
    <row r="46" spans="1:3" x14ac:dyDescent="0.35">
      <c r="A46" s="67" t="s">
        <v>70</v>
      </c>
      <c r="B46" s="68"/>
      <c r="C46" s="15"/>
    </row>
    <row r="47" spans="1:3" x14ac:dyDescent="0.35">
      <c r="A47" s="17" t="s">
        <v>71</v>
      </c>
      <c r="B47" s="16"/>
      <c r="C47" s="15"/>
    </row>
    <row r="48" spans="1:3" x14ac:dyDescent="0.35">
      <c r="A48" s="67" t="s">
        <v>72</v>
      </c>
      <c r="B48" s="68"/>
      <c r="C48" s="15"/>
    </row>
    <row r="49" spans="1:3" x14ac:dyDescent="0.35">
      <c r="A49" s="67" t="s">
        <v>73</v>
      </c>
      <c r="B49" s="68"/>
      <c r="C49" s="15"/>
    </row>
    <row r="50" spans="1:3" x14ac:dyDescent="0.35">
      <c r="A50" s="67" t="s">
        <v>63</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1" zoomScale="115" zoomScaleNormal="115" workbookViewId="0">
      <selection activeCell="B44" sqref="B44:C44"/>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86" t="s">
        <v>74</v>
      </c>
      <c r="B1" s="86"/>
      <c r="C1" s="86"/>
    </row>
    <row r="2" spans="1:9" ht="15" customHeight="1" x14ac:dyDescent="0.35">
      <c r="A2" s="35" t="s">
        <v>33</v>
      </c>
      <c r="B2" s="91" t="str">
        <f>'AUTOS NOTA 321'!B2:C2</f>
        <v>SINIESTRO  108827862   LEGIS APJ32585</v>
      </c>
      <c r="C2" s="92"/>
    </row>
    <row r="3" spans="1:9" x14ac:dyDescent="0.35">
      <c r="A3" s="36" t="s">
        <v>1</v>
      </c>
      <c r="B3" s="106" t="str">
        <f>'AUTOS  NOTA 322'!B2:C2</f>
        <v>11001400302820240067700</v>
      </c>
      <c r="C3" s="106"/>
    </row>
    <row r="4" spans="1:9" x14ac:dyDescent="0.35">
      <c r="A4" s="36" t="s">
        <v>2</v>
      </c>
      <c r="B4" s="106" t="str">
        <f>'AUTOS  NOTA 322'!B3:C3</f>
        <v>JUZGADO VEINTIOCHO (28) CIVIL MUNICIPAL DE BOGOTÁ</v>
      </c>
      <c r="C4" s="106"/>
    </row>
    <row r="5" spans="1:9" x14ac:dyDescent="0.35">
      <c r="A5" s="36" t="s">
        <v>3</v>
      </c>
      <c r="B5" s="106" t="str">
        <f>'AUTOS  NOTA 322'!B4:C4</f>
        <v>RAFAEL BARBOSA PATIÑO (CONDUTCTOR DEL VEHICULO ASEGURADO)
BANCO BBVA (PROPIETARIO VEHICULO)
COOPERATIVA DE TRANSPORTADORES CISPATA LTDA
SEGUROS DEL ESTADO SA</v>
      </c>
      <c r="C5" s="106"/>
    </row>
    <row r="6" spans="1:9" ht="15" customHeight="1" x14ac:dyDescent="0.35">
      <c r="A6" s="36" t="s">
        <v>4</v>
      </c>
      <c r="B6" s="106" t="str">
        <f>'AUTOS  NOTA 322'!B5:C5</f>
        <v>PAMELA RIVERA VEGA</v>
      </c>
      <c r="C6" s="106"/>
    </row>
    <row r="7" spans="1:9" x14ac:dyDescent="0.35">
      <c r="A7" s="36" t="s">
        <v>5</v>
      </c>
      <c r="B7" s="106" t="str">
        <f>'AUTOS  NOTA 322'!B6:C6</f>
        <v>LLAMADA EN GARANTIA</v>
      </c>
      <c r="C7" s="106"/>
    </row>
    <row r="8" spans="1:9" x14ac:dyDescent="0.35">
      <c r="A8" s="38" t="s">
        <v>34</v>
      </c>
      <c r="B8" s="106" t="str">
        <f>'AUTOS  NOTA 322'!B7:C8</f>
        <v>PAMELA RIVERA VEGA</v>
      </c>
      <c r="C8" s="106"/>
    </row>
    <row r="9" spans="1:9" ht="29" x14ac:dyDescent="0.35">
      <c r="A9" s="36" t="s">
        <v>75</v>
      </c>
      <c r="B9" s="104">
        <f>SUM(C11,C12,C14,C15,C17)</f>
        <v>171368584</v>
      </c>
      <c r="C9" s="105"/>
    </row>
    <row r="10" spans="1:9" x14ac:dyDescent="0.35">
      <c r="A10" s="107" t="s">
        <v>76</v>
      </c>
      <c r="B10" s="96" t="s">
        <v>77</v>
      </c>
      <c r="C10" s="97"/>
    </row>
    <row r="11" spans="1:9" x14ac:dyDescent="0.35">
      <c r="A11" s="107"/>
      <c r="B11" s="37" t="s">
        <v>78</v>
      </c>
      <c r="C11" s="32">
        <v>117628584</v>
      </c>
    </row>
    <row r="12" spans="1:9" x14ac:dyDescent="0.35">
      <c r="A12" s="107"/>
      <c r="B12" s="37" t="s">
        <v>79</v>
      </c>
      <c r="C12" s="32">
        <v>1740000</v>
      </c>
    </row>
    <row r="13" spans="1:9" x14ac:dyDescent="0.35">
      <c r="A13" s="107"/>
      <c r="B13" s="96"/>
      <c r="C13" s="97"/>
    </row>
    <row r="14" spans="1:9" x14ac:dyDescent="0.35">
      <c r="A14" s="107"/>
      <c r="B14" s="37" t="s">
        <v>80</v>
      </c>
      <c r="C14" s="40">
        <v>26000000</v>
      </c>
    </row>
    <row r="15" spans="1:9" x14ac:dyDescent="0.35">
      <c r="A15" s="107"/>
      <c r="B15" s="37" t="s">
        <v>176</v>
      </c>
      <c r="C15" s="40">
        <v>26000000</v>
      </c>
      <c r="E15" t="s">
        <v>81</v>
      </c>
      <c r="F15" s="22">
        <v>0.7</v>
      </c>
    </row>
    <row r="16" spans="1:9" x14ac:dyDescent="0.35">
      <c r="A16" s="107"/>
      <c r="B16" s="96" t="s">
        <v>82</v>
      </c>
      <c r="C16" s="97"/>
      <c r="E16" t="s">
        <v>83</v>
      </c>
      <c r="F16" s="23">
        <v>0.3</v>
      </c>
      <c r="I16" s="25"/>
    </row>
    <row r="17" spans="1:9" x14ac:dyDescent="0.35">
      <c r="A17" s="107"/>
      <c r="B17" s="37"/>
      <c r="C17" s="41"/>
      <c r="F17" s="26"/>
      <c r="I17" s="25"/>
    </row>
    <row r="18" spans="1:9" ht="23.25" customHeight="1" x14ac:dyDescent="0.35">
      <c r="A18" s="39" t="s">
        <v>84</v>
      </c>
      <c r="B18" s="91" t="s">
        <v>122</v>
      </c>
      <c r="C18" s="92"/>
    </row>
    <row r="19" spans="1:9" ht="58" x14ac:dyDescent="0.35">
      <c r="A19" s="36" t="s">
        <v>85</v>
      </c>
      <c r="B19" s="98" t="s">
        <v>180</v>
      </c>
      <c r="C19" s="99"/>
    </row>
    <row r="20" spans="1:9" ht="15" customHeight="1" x14ac:dyDescent="0.35">
      <c r="A20" s="21" t="s">
        <v>86</v>
      </c>
      <c r="B20" s="93">
        <f>((C22+C23+C25+C26+C30+C28+C32+C34+C29+C33)-C37)*C36*C38</f>
        <v>152917508</v>
      </c>
      <c r="C20" s="93"/>
    </row>
    <row r="21" spans="1:9" x14ac:dyDescent="0.35">
      <c r="A21" s="7" t="s">
        <v>87</v>
      </c>
      <c r="B21" s="100" t="s">
        <v>77</v>
      </c>
      <c r="C21" s="101"/>
    </row>
    <row r="22" spans="1:9" x14ac:dyDescent="0.35">
      <c r="A22" s="102"/>
      <c r="B22" s="37" t="s">
        <v>78</v>
      </c>
      <c r="C22" s="32">
        <v>123927508</v>
      </c>
    </row>
    <row r="23" spans="1:9" x14ac:dyDescent="0.35">
      <c r="A23" s="103"/>
      <c r="B23" s="37" t="s">
        <v>79</v>
      </c>
      <c r="C23" s="32">
        <v>440000</v>
      </c>
    </row>
    <row r="24" spans="1:9" x14ac:dyDescent="0.35">
      <c r="A24" s="103"/>
      <c r="B24" s="96" t="s">
        <v>88</v>
      </c>
      <c r="C24" s="97"/>
    </row>
    <row r="25" spans="1:9" x14ac:dyDescent="0.35">
      <c r="A25" s="103"/>
      <c r="B25" s="37" t="s">
        <v>80</v>
      </c>
      <c r="C25" s="32">
        <v>15000000</v>
      </c>
    </row>
    <row r="26" spans="1:9" ht="29.15" customHeight="1" x14ac:dyDescent="0.35">
      <c r="A26" s="103"/>
      <c r="B26" s="37" t="s">
        <v>89</v>
      </c>
      <c r="C26" s="32">
        <v>15000000</v>
      </c>
    </row>
    <row r="27" spans="1:9" x14ac:dyDescent="0.35">
      <c r="A27" s="103"/>
      <c r="B27" s="96" t="s">
        <v>90</v>
      </c>
      <c r="C27" s="97"/>
    </row>
    <row r="28" spans="1:9" x14ac:dyDescent="0.35">
      <c r="A28" s="103"/>
      <c r="B28" s="37" t="s">
        <v>91</v>
      </c>
      <c r="C28" s="32">
        <v>0</v>
      </c>
    </row>
    <row r="29" spans="1:9" x14ac:dyDescent="0.35">
      <c r="A29" s="103"/>
      <c r="B29" s="37" t="s">
        <v>78</v>
      </c>
      <c r="C29" s="32">
        <v>0</v>
      </c>
    </row>
    <row r="30" spans="1:9" x14ac:dyDescent="0.35">
      <c r="A30" s="103"/>
      <c r="B30" s="37" t="s">
        <v>79</v>
      </c>
      <c r="C30" s="32">
        <v>0</v>
      </c>
    </row>
    <row r="31" spans="1:9" x14ac:dyDescent="0.35">
      <c r="A31" s="103"/>
      <c r="B31" s="96" t="s">
        <v>92</v>
      </c>
      <c r="C31" s="97"/>
    </row>
    <row r="32" spans="1:9" x14ac:dyDescent="0.35">
      <c r="A32" s="103"/>
      <c r="B32" s="37"/>
      <c r="C32" s="32"/>
    </row>
    <row r="33" spans="1:3" x14ac:dyDescent="0.35">
      <c r="A33" s="103"/>
      <c r="B33" s="37" t="s">
        <v>78</v>
      </c>
      <c r="C33" s="32">
        <v>0</v>
      </c>
    </row>
    <row r="34" spans="1:3" x14ac:dyDescent="0.35">
      <c r="A34" s="103"/>
      <c r="B34" s="37" t="s">
        <v>79</v>
      </c>
      <c r="C34" s="32">
        <v>0</v>
      </c>
    </row>
    <row r="35" spans="1:3" x14ac:dyDescent="0.35">
      <c r="A35" s="103"/>
      <c r="B35" s="96" t="s">
        <v>93</v>
      </c>
      <c r="C35" s="97"/>
    </row>
    <row r="36" spans="1:3" x14ac:dyDescent="0.35">
      <c r="A36" s="103"/>
      <c r="B36" s="37" t="s">
        <v>94</v>
      </c>
      <c r="C36" s="33">
        <v>1</v>
      </c>
    </row>
    <row r="37" spans="1:3" x14ac:dyDescent="0.35">
      <c r="A37" s="103"/>
      <c r="B37" s="37" t="s">
        <v>39</v>
      </c>
      <c r="C37" s="34">
        <v>1450000</v>
      </c>
    </row>
    <row r="38" spans="1:3" x14ac:dyDescent="0.35">
      <c r="A38" s="103"/>
      <c r="B38" s="37" t="s">
        <v>95</v>
      </c>
      <c r="C38" s="33">
        <v>1</v>
      </c>
    </row>
    <row r="39" spans="1:3" x14ac:dyDescent="0.35">
      <c r="A39" s="24" t="s">
        <v>96</v>
      </c>
      <c r="B39" s="93">
        <f>IFERROR(B20*(VLOOKUP(B18,E15:F17,2,0)),16666)</f>
        <v>16666</v>
      </c>
      <c r="C39" s="93"/>
    </row>
    <row r="40" spans="1:3" ht="93" customHeight="1" x14ac:dyDescent="0.35">
      <c r="A40" s="36" t="s">
        <v>97</v>
      </c>
      <c r="B40" s="94" t="s">
        <v>178</v>
      </c>
      <c r="C40" s="95"/>
    </row>
    <row r="41" spans="1:3" ht="211.5" customHeight="1" x14ac:dyDescent="0.35">
      <c r="A41" s="36" t="s">
        <v>98</v>
      </c>
      <c r="B41" s="89" t="s">
        <v>177</v>
      </c>
      <c r="C41" s="90"/>
    </row>
    <row r="42" spans="1:3" ht="26.15" customHeight="1" x14ac:dyDescent="0.35">
      <c r="A42" s="43" t="s">
        <v>99</v>
      </c>
      <c r="B42" s="43"/>
      <c r="C42" s="43"/>
    </row>
    <row r="43" spans="1:3" x14ac:dyDescent="0.35">
      <c r="A43" s="42" t="s">
        <v>100</v>
      </c>
      <c r="B43" s="88" t="s">
        <v>182</v>
      </c>
      <c r="C43" s="88"/>
    </row>
    <row r="44" spans="1:3" ht="41.15" customHeight="1" x14ac:dyDescent="0.35">
      <c r="A44" s="42" t="s">
        <v>101</v>
      </c>
      <c r="B44" s="88" t="s">
        <v>183</v>
      </c>
      <c r="C44" s="8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6" t="s">
        <v>102</v>
      </c>
      <c r="B1" s="86"/>
      <c r="C1" s="86"/>
    </row>
    <row r="2" spans="1:3" x14ac:dyDescent="0.35">
      <c r="A2" s="20" t="s">
        <v>33</v>
      </c>
      <c r="B2" s="76" t="str">
        <f>'AUTOS NOTA 324'!B2:C2</f>
        <v>SINIESTRO  108827862   LEGIS APJ32585</v>
      </c>
      <c r="C2" s="77"/>
    </row>
    <row r="3" spans="1:3" x14ac:dyDescent="0.35">
      <c r="A3" s="5" t="s">
        <v>1</v>
      </c>
      <c r="B3" s="47" t="str">
        <f>'AUTOS  NOTA 322'!B2:C2</f>
        <v>11001400302820240067700</v>
      </c>
      <c r="C3" s="47"/>
    </row>
    <row r="4" spans="1:3" x14ac:dyDescent="0.35">
      <c r="A4" s="5" t="s">
        <v>2</v>
      </c>
      <c r="B4" s="47" t="str">
        <f>'AUTOS  NOTA 322'!B3:C3</f>
        <v>JUZGADO VEINTIOCHO (28) CIVIL MUNICIPAL DE BOGOTÁ</v>
      </c>
      <c r="C4" s="47"/>
    </row>
    <row r="5" spans="1:3" x14ac:dyDescent="0.35">
      <c r="A5" s="5" t="s">
        <v>3</v>
      </c>
      <c r="B5" s="47" t="str">
        <f>'AUTOS  NOTA 322'!B4:C4</f>
        <v>RAFAEL BARBOSA PATIÑO (CONDUTCTOR DEL VEHICULO ASEGURADO)
BANCO BBVA (PROPIETARIO VEHICULO)
COOPERATIVA DE TRANSPORTADORES CISPATA LTDA
SEGUROS DEL ESTADO SA</v>
      </c>
      <c r="C5" s="47"/>
    </row>
    <row r="6" spans="1:3" ht="15" customHeight="1" x14ac:dyDescent="0.35">
      <c r="A6" s="5" t="s">
        <v>4</v>
      </c>
      <c r="B6" s="47" t="str">
        <f>'AUTOS  NOTA 322'!B5:C5</f>
        <v>PAMELA RIVERA VEGA</v>
      </c>
      <c r="C6" s="47"/>
    </row>
    <row r="7" spans="1:3" ht="15" customHeight="1" x14ac:dyDescent="0.35">
      <c r="A7" s="5" t="s">
        <v>5</v>
      </c>
      <c r="B7" s="47" t="str">
        <f>'AUTOS  NOTA 322'!B6:C6</f>
        <v>LLAMADA EN GARANTIA</v>
      </c>
      <c r="C7" s="47"/>
    </row>
    <row r="8" spans="1:3" ht="15" customHeight="1" x14ac:dyDescent="0.35">
      <c r="A8" s="31" t="s">
        <v>34</v>
      </c>
      <c r="B8" s="47" t="str">
        <f>'AUTOS  NOTA 322'!B7:C8</f>
        <v>PAMELA RIVERA VEGA</v>
      </c>
      <c r="C8" s="47"/>
    </row>
    <row r="9" spans="1:3" ht="19" customHeight="1" x14ac:dyDescent="0.35">
      <c r="A9" s="5" t="s">
        <v>103</v>
      </c>
      <c r="B9" s="47"/>
      <c r="C9" s="47"/>
    </row>
    <row r="10" spans="1:3" x14ac:dyDescent="0.35">
      <c r="A10" s="7" t="s">
        <v>87</v>
      </c>
      <c r="B10" s="110">
        <f>'AUTOS NOTA 324'!B20:C20</f>
        <v>152917508</v>
      </c>
      <c r="C10" s="110"/>
    </row>
    <row r="11" spans="1:3" x14ac:dyDescent="0.35">
      <c r="A11" s="7" t="s">
        <v>104</v>
      </c>
      <c r="B11" s="111">
        <f>'AUTOS NOTA 324'!B39:C39</f>
        <v>16666</v>
      </c>
      <c r="C11" s="47"/>
    </row>
    <row r="12" spans="1:3" ht="29" x14ac:dyDescent="0.35">
      <c r="A12" s="7" t="s">
        <v>105</v>
      </c>
      <c r="B12" s="108"/>
      <c r="C12" s="109"/>
    </row>
    <row r="13" spans="1:3" ht="43.5" x14ac:dyDescent="0.35">
      <c r="A13" s="5" t="s">
        <v>106</v>
      </c>
      <c r="B13" s="47"/>
      <c r="C13" s="47"/>
    </row>
    <row r="14" spans="1:3" ht="43.5" x14ac:dyDescent="0.35">
      <c r="A14" s="5" t="s">
        <v>107</v>
      </c>
      <c r="B14" s="47"/>
      <c r="C14" s="47"/>
    </row>
    <row r="15" spans="1:3" x14ac:dyDescent="0.35">
      <c r="A15" s="5" t="s">
        <v>108</v>
      </c>
      <c r="B15" s="6"/>
      <c r="C15" s="6"/>
    </row>
    <row r="16" spans="1:3" x14ac:dyDescent="0.35">
      <c r="A16" s="7" t="s">
        <v>109</v>
      </c>
      <c r="B16" s="47"/>
      <c r="C16" s="47"/>
    </row>
    <row r="17" spans="1:3" x14ac:dyDescent="0.35">
      <c r="A17" s="6" t="s">
        <v>110</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40</v>
      </c>
      <c r="B1" t="s">
        <v>111</v>
      </c>
      <c r="C1" s="9" t="s">
        <v>44</v>
      </c>
      <c r="D1" s="9" t="s">
        <v>112</v>
      </c>
      <c r="E1" s="3" t="s">
        <v>50</v>
      </c>
      <c r="F1" s="2" t="s">
        <v>81</v>
      </c>
      <c r="G1" s="4">
        <v>0</v>
      </c>
      <c r="H1" t="s">
        <v>16</v>
      </c>
      <c r="I1" t="s">
        <v>113</v>
      </c>
      <c r="K1" t="s">
        <v>114</v>
      </c>
      <c r="L1" s="30" t="s">
        <v>115</v>
      </c>
      <c r="M1" t="s">
        <v>116</v>
      </c>
      <c r="N1" t="s">
        <v>81</v>
      </c>
      <c r="O1" t="s">
        <v>117</v>
      </c>
    </row>
    <row r="2" spans="1:15" x14ac:dyDescent="0.35">
      <c r="A2" t="s">
        <v>116</v>
      </c>
      <c r="B2" t="s">
        <v>118</v>
      </c>
      <c r="C2" t="s">
        <v>119</v>
      </c>
      <c r="D2" s="2" t="s">
        <v>120</v>
      </c>
      <c r="E2" s="1" t="s">
        <v>121</v>
      </c>
      <c r="F2" s="2" t="s">
        <v>122</v>
      </c>
      <c r="G2" s="4">
        <v>0.7</v>
      </c>
      <c r="H2" t="s">
        <v>123</v>
      </c>
      <c r="I2" t="s">
        <v>124</v>
      </c>
      <c r="K2" t="s">
        <v>125</v>
      </c>
      <c r="L2" s="30" t="s">
        <v>126</v>
      </c>
      <c r="M2" t="s">
        <v>127</v>
      </c>
      <c r="N2" t="s">
        <v>83</v>
      </c>
      <c r="O2" t="s">
        <v>118</v>
      </c>
    </row>
    <row r="3" spans="1:15" x14ac:dyDescent="0.35">
      <c r="A3" t="s">
        <v>127</v>
      </c>
      <c r="C3" t="s">
        <v>128</v>
      </c>
      <c r="D3" s="2" t="s">
        <v>129</v>
      </c>
      <c r="E3" s="1" t="s">
        <v>130</v>
      </c>
      <c r="F3" s="2" t="s">
        <v>83</v>
      </c>
      <c r="G3" s="4">
        <v>0.3</v>
      </c>
      <c r="H3" t="s">
        <v>131</v>
      </c>
      <c r="I3" t="s">
        <v>132</v>
      </c>
      <c r="L3" s="30" t="s">
        <v>37</v>
      </c>
      <c r="M3" t="s">
        <v>133</v>
      </c>
      <c r="N3" t="s">
        <v>122</v>
      </c>
    </row>
    <row r="4" spans="1:15" x14ac:dyDescent="0.35">
      <c r="A4" t="s">
        <v>133</v>
      </c>
      <c r="C4" t="s">
        <v>134</v>
      </c>
      <c r="E4" s="1" t="s">
        <v>135</v>
      </c>
      <c r="H4" t="s">
        <v>136</v>
      </c>
      <c r="I4" t="s">
        <v>137</v>
      </c>
      <c r="L4" t="s">
        <v>138</v>
      </c>
    </row>
    <row r="5" spans="1:15" x14ac:dyDescent="0.35">
      <c r="A5" t="s">
        <v>139</v>
      </c>
      <c r="E5" s="1" t="s">
        <v>140</v>
      </c>
      <c r="H5" t="s">
        <v>141</v>
      </c>
      <c r="I5" t="s">
        <v>142</v>
      </c>
      <c r="L5" s="30" t="s">
        <v>143</v>
      </c>
    </row>
    <row r="6" spans="1:15" x14ac:dyDescent="0.35">
      <c r="E6" s="1" t="s">
        <v>144</v>
      </c>
      <c r="I6" t="s">
        <v>145</v>
      </c>
      <c r="L6" s="30" t="s">
        <v>146</v>
      </c>
    </row>
    <row r="7" spans="1:15" x14ac:dyDescent="0.35">
      <c r="E7" s="1" t="s">
        <v>147</v>
      </c>
      <c r="I7" t="s">
        <v>148</v>
      </c>
      <c r="L7" s="30" t="s">
        <v>149</v>
      </c>
    </row>
    <row r="8" spans="1:15" x14ac:dyDescent="0.35">
      <c r="E8" s="1" t="s">
        <v>150</v>
      </c>
      <c r="L8" s="30" t="s">
        <v>90</v>
      </c>
    </row>
    <row r="9" spans="1:15" x14ac:dyDescent="0.35">
      <c r="L9" s="30" t="s">
        <v>151</v>
      </c>
    </row>
    <row r="10" spans="1:15" x14ac:dyDescent="0.35">
      <c r="L10" s="30" t="s">
        <v>152</v>
      </c>
    </row>
    <row r="11" spans="1:15" x14ac:dyDescent="0.35">
      <c r="L11" s="30" t="s">
        <v>153</v>
      </c>
    </row>
    <row r="12" spans="1:15" x14ac:dyDescent="0.35">
      <c r="L12" s="30" t="s">
        <v>154</v>
      </c>
    </row>
    <row r="13" spans="1:15" x14ac:dyDescent="0.35">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20B7E-10EE-4801-BB57-1803224B08F4}">
  <ds:schemaRefs>
    <ds:schemaRef ds:uri="e7d3d6e7-89cb-4750-b948-5e984f176bb6"/>
    <ds:schemaRef ds:uri="http://purl.org/dc/elements/1.1/"/>
    <ds:schemaRef ds:uri="http://schemas.microsoft.com/office/2006/metadata/properties"/>
    <ds:schemaRef ds:uri="http://purl.org/dc/terms/"/>
    <ds:schemaRef ds:uri="4382931b-6036-484b-ad41-6810b26eb986"/>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2024-09-15T01:13:18Z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