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dlozano\Downloads\"/>
    </mc:Choice>
  </mc:AlternateContent>
  <xr:revisionPtr revIDLastSave="0" documentId="13_ncr:1_{F99BF591-F3B4-4124-8E2C-A1DAF8D1587D}" xr6:coauthVersionLast="47" xr6:coauthVersionMax="47" xr10:uidLastSave="{00000000-0000-0000-0000-000000000000}"/>
  <bookViews>
    <workbookView xWindow="-120" yWindow="-120" windowWidth="24240" windowHeight="1302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2" i="8"/>
  <c r="B2" i="9" s="1"/>
  <c r="B8" i="9"/>
  <c r="B7" i="9"/>
  <c r="B6" i="9"/>
  <c r="B5" i="9"/>
  <c r="B4" i="9"/>
  <c r="B3" i="9"/>
  <c r="B8" i="8"/>
  <c r="B7" i="8"/>
  <c r="B6" i="8"/>
  <c r="B5" i="8"/>
  <c r="B4" i="8"/>
  <c r="B3" i="8"/>
  <c r="B8" i="7"/>
  <c r="B4" i="7"/>
  <c r="B5" i="7"/>
  <c r="B6" i="7"/>
  <c r="B7" i="7"/>
  <c r="B3" i="7"/>
  <c r="B9" i="8"/>
  <c r="B10" i="9" l="1"/>
</calcChain>
</file>

<file path=xl/sharedStrings.xml><?xml version="1.0" encoding="utf-8"?>
<sst xmlns="http://schemas.openxmlformats.org/spreadsheetml/2006/main" count="249" uniqueCount="187">
  <si>
    <t>SOLICITUD DE ANTECEDENTES -ABOGADO EXTERNO-</t>
  </si>
  <si>
    <t>Radicado(23 digitos)</t>
  </si>
  <si>
    <t>Juzgado</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</si>
  <si>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</si>
  <si>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</si>
  <si>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</si>
  <si>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</si>
  <si>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</si>
  <si>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</si>
  <si>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</si>
  <si>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</si>
  <si>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</si>
  <si>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</si>
  <si>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</si>
  <si>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</si>
  <si>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</si>
  <si>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</si>
  <si>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</si>
  <si>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</si>
  <si>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</si>
  <si>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</si>
  <si>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</si>
  <si>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</si>
  <si>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</si>
  <si>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</si>
  <si>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</si>
  <si>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</si>
  <si>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</si>
  <si>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</si>
  <si>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</si>
  <si>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</si>
  <si>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</si>
  <si>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</si>
  <si>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</si>
  <si>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</si>
  <si>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</si>
  <si>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</si>
  <si>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</si>
  <si>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</si>
  <si>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</si>
  <si>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</si>
  <si>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</si>
  <si>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</si>
  <si>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</si>
  <si>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</si>
  <si>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</si>
  <si>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</si>
  <si>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</si>
  <si>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</si>
  <si>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</si>
  <si>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</si>
  <si>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</si>
  <si>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</si>
  <si>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</si>
  <si>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</si>
  <si>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</si>
  <si>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</si>
  <si>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</si>
  <si>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</si>
  <si>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</si>
  <si>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</si>
  <si>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</si>
  <si>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</si>
  <si>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</si>
  <si>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</si>
  <si>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</si>
  <si>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</si>
  <si>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</si>
  <si>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</si>
  <si>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</si>
  <si>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</si>
  <si>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</si>
  <si>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</si>
  <si>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</si>
  <si>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</si>
  <si>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</si>
  <si>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</si>
  <si>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</si>
  <si>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</si>
  <si>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</si>
  <si>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</si>
  <si>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</si>
  <si>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</si>
  <si>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</si>
  <si>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</si>
  <si>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</si>
  <si>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</si>
  <si>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</si>
  <si>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</si>
  <si>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</si>
  <si>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</si>
  <si>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</si>
  <si>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</si>
  <si>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</si>
  <si>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</si>
  <si>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</si>
  <si>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</si>
  <si>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</si>
  <si>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</si>
  <si>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</si>
  <si>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</si>
  <si>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</si>
  <si>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</si>
  <si>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</si>
  <si>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</si>
  <si>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</si>
  <si>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</si>
  <si>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</si>
  <si>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</si>
  <si>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</si>
  <si>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</si>
  <si>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</si>
  <si>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</si>
  <si>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</si>
  <si>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</si>
  <si>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</si>
  <si>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</si>
  <si>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</si>
  <si>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</si>
  <si>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</si>
  <si>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</si>
  <si>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</si>
  <si>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</si>
  <si>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</si>
  <si>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</si>
  <si>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</si>
  <si>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</si>
  <si>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</si>
  <si>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</si>
  <si>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</si>
  <si>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</si>
  <si>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</si>
  <si>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</si>
  <si>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</si>
  <si>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</si>
  <si>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</si>
  <si>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</si>
  <si>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</si>
  <si>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</si>
  <si>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</si>
  <si>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</si>
  <si>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</si>
  <si>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</si>
  <si>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</si>
  <si>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</si>
  <si>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</si>
  <si>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</si>
  <si>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</si>
  <si>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</si>
  <si>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</si>
  <si>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</si>
  <si>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</si>
  <si>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</si>
  <si>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</si>
  <si>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</si>
  <si>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</si>
  <si>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</si>
  <si>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176143112001-2024-00142-00</t>
  </si>
  <si>
    <t>JUZGADO 001 CIVIL DEL CIRCUITO DE RIOSUCIO (CALDAS)</t>
  </si>
  <si>
    <t xml:space="preserve">1. Sara Sánchez Gallego (menor de edad) T.I. No. 1.055.358.563 (hija de la víctima directa) representada por su madre Jackeline Andrea Gallego Alarcón, C.C. No. 24.341.271.
2. Isabella Sánchez Gallego, C.C. No. 1.055.359.564 (hija de la víctima directa)
3. María Teresa Bernal, C.C. No. 25.053.222 (madre de la víctima directa)
4. Marco Fidel Sánchez Gutiérrez, C.C. No. 15.912.179 (padre de la víctima directa) 
5. Cristian Camilo Sánchez Bernal, C.C. No. 9.911.353 (hermano de la víctima directa)
6. Mayra Alejandra Sánchez Bernal, C.C. No. 1.059.700.708 (hermana de la víctima directa) 
</t>
  </si>
  <si>
    <t xml:space="preserve">1. Augusto Fernando Sánchez, C.C. No. 1.036.601.788 (propietario vehículo EST106)
2. Grupo Fesmon S.A.S antes CH CARGA S.A.S., NIT 901392984-1 (calidad de empleador del señor Sánchez Bernal)
3. Finesa S.A, NIT 805012610–5 (en calidad de tomador y asegurado de la póliza número 022309537/7846 expedida por ALLIANZ)
4. Allianz Seguros S.A. (en calidad de asegurador del vehículo EST106)
</t>
  </si>
  <si>
    <t>JULIÁN MAURICIO SÁNCHEZ BERNAL</t>
  </si>
  <si>
    <t>C.C. N. 15.924.729</t>
  </si>
  <si>
    <t>Carrera 35 C numero 95 D – 20 Barrio la Enea de Manizales</t>
  </si>
  <si>
    <t>Del apoderado: francoabogadosmanizales@gmail.com</t>
  </si>
  <si>
    <t>Del apoderado: 6068915191 - 3135480129</t>
  </si>
  <si>
    <t>41 años</t>
  </si>
  <si>
    <t>01 de septiembre del 2021</t>
  </si>
  <si>
    <t>No se indica</t>
  </si>
  <si>
    <t>13 de agosto del 1980</t>
  </si>
  <si>
    <t>Conductor</t>
  </si>
  <si>
    <t>13 de febrero del 2024 (se aplaza)
02 de abril del 2024</t>
  </si>
  <si>
    <t>No se indica la fecha de radicación de la solciitud en el acta</t>
  </si>
  <si>
    <t xml:space="preserve">Según los hechos de la demanda, el 01 de septiembre de 2021, se habría presentado un accidente de tránsito en la “Calle 102 con carrera 83 Mirador del 12 de octubre” de la ciudad de Medellín, en el que resultó lesionado y posteriormente perdió la vida el señor Julián Mauricio Sánchez Bernal, al ser arrollado en calidad de peatón por el vehículo de placas EST 106, que era de propiedad del señor Augusto Fernando Sánchez, el cual además se encontraba pignorado con la entidad FINESSA, y contaba con póliza de seguro número 022309537/7846 emitida por ALLIANZ SEGUROS S.A.
De acuerdo con la demanda, los hechos ocurren cuando el señor JULIÁN MAURICIO al parquear y descender del vehículo de placas EST-106, este se desengrana y se desplaza, lo que genera una reacción del señor Julián de subirse y tratar de frenar el vehículo, lo que no logra, pues el vehículo por su velocidad y fuerza lo arrolla aprisionándolo contra un muro. Es de anotar que se explica que la víctima iba como conductor del vehículo EST-106 y el evento ocurre cuando este parquea el vehículo y sale de este, pero el vehículo no se queda estacionado.
Con la demanda se aporta el IPAT, el cual establece como hipótesis la No. 125 al vehículo de placa EST 106 que corresponde a estacionar sin seguridad. 
</t>
  </si>
  <si>
    <t>Augusto Fernando Sánchez</t>
  </si>
  <si>
    <t>C.C. No. 1.036.601.788</t>
  </si>
  <si>
    <t>EST106</t>
  </si>
  <si>
    <t>022309537  / 7846</t>
  </si>
  <si>
    <t>Amparo de Accidentes Personales</t>
  </si>
  <si>
    <t xml:space="preserve">105643479   APJ32533
 </t>
  </si>
  <si>
    <t>022309537 / 7846</t>
  </si>
  <si>
    <t>27/11/2020 hasta las 24:00 horas del
26/11/2021</t>
  </si>
  <si>
    <t>pOR FAVOR EN EL ANALISIS DE LA CONTINGENCIA INDICAR RAOZNES POR LA CUALES IREMOS CON EL AP, EL ANALISIS DEL INFORME DEL INVESTIGADOR DONDE SE INDICA SI ES O NO FAMILIAR DEL AZ Y EL INFORME DE INIF PARA CORROBORAR SI EL FALLECIDO ERA CONDUCTOR O PEATON, DE IGUAL FORMA, REMITIRE LAS GRABACIONES DE LA LLAMAD,A PARA EL ANALISISSe debe terne en cuenta que en el presente caso se afecta el amparo de accidentes personales el cual cuenta con un valor asegurado de $50.000.000 y no tiene deducible, por lo tanto, la liquidación objetiva de las pretensiones debe ajustarse a este valor.</t>
  </si>
  <si>
    <t>CORREGIR TENER EN CUENTA LAS OBSERVACIONES DE ABAJO</t>
  </si>
  <si>
    <t>1.Inexistencia de responsabilidad civil extracontractual atribuible a la parte demandada como consecuencia de la culpa exclusiva de la víctima
2. Reducción de la indemnización como consecuencia de la incidencia de la conducta de la víctima en la producción del daño
3. Tasación indebida e injustificada de los supuestos perjuicios morales pretendidos por los demandantes
4. Improcedencia, falta de medio de prueba e indebida cuantificación del supuesto lucro cesante que pretende el demandante
5. El amparo de RCE contemplado en la póliza no cubre por muerte del conductor- falta de cobertura material
6. Subsidiariamente inexistencia de obligación de indemnizar a cargo de Allianz Seguros S.A. por incumplimiento de las cargas del artículo 1077 del código de comercio
7. La muerte del conductor del vehículo asegurado se encuentra excluida de cobertura de responsabilidad civil extracontractual prevista en la póliza de seguros de automóviles comercial No. 022309537/7846
8. La póliza No. 022309537/7846 contempla un amparo de accidentes personales- riesgo distinto A LA RCE
9. Confusión de la eventual obligación del pago indemnizatorio solicitado por los reclamantes
10. Carácter meramente indemnizatorio que revisten los contratos de seguros
11. En cualquier caso, de ninguna forma se podrá exceder el límite del valor asegurado
12. Disponibilidad de la suma asegurada
13. Sujeción a las condiciones particulares y generales del contrato de seguro, en la que se identifica la póliza 022309537/7846, el clausulado y los amparos
14. Prescripción de las acciones derivadas del contrato de seguro
15. Genérica o innominada</t>
  </si>
  <si>
    <t xml:space="preserve">La liquidación objetiva de las pretensiones asciende al valor de $420.508.557, lo anterior sin perjuicio de la calificación remota de la contingencia:
1.	Lucro cesante: $120.508.557
Teniendo en cuenta que no se aporta con la demanda prueba de los ingresos de la víctima, se procede a (i) aplicar la presunción de ingresos por 1SMLMV (sentencia SC20950-2017). (ii) Al valor de este concepto se le resta el 25% el cual se presume se utilizaba para gastos propios, utilizando como base de liquidación el valor de $975.000 ($1.300.000 menos 25%), (iii) los beneficiarios de esta indemnización son las hijas del fallecido 1) Isabela Sánchez Gallego, quien a la fecha del accidente tenía 17 años y por lo tanto el periodo indemnizatorio es de 8 años hasta los 25 años y (2) Sara Sánchez Gallego quien a la fecha del accidente tenía 15 años y por lo tanto el periodo indemnizatorio es de 10 años hasta los 25 años. 
Así las cosas, aplicando la formula correspondiente se reconoce por lucro cesante consolidado la suma de $38.841.194 y por lucro cesante futuro el valor de $81.667.363, de la siguiente manera: 
- Isabella Sánchez Gallego: por lucro cesante consolidado desde la fecha del accidente 1 de septiembre de 2021 hasta el 16 de septiembre de 2024, la suma de $19.420.597 y por lucro cesante futuro desde el 17 de septiembre de 2024 hasta el 
26 de septiembre de 2030 puesto que al día siguiente cumpliría los 26 años cuando se extingue la obligación, es decir 72, 4 meses, lo que arroja un valor de $29.686.663.
- Sara Sánchez Gallego: por lucro cesante consolidado desde la fecha del accidente 1 de septiembre de 2021 hasta el 16 de septiembre de 2024, la suma de $19.420.597 y por lucro cesante futuro en dos periodos, desde el 17 de septiembre de 2024 hasta el 26 de septiembre de 2030 puesto que al día siguiente su hermana cumpliría los 26 años cuando se extingue la obligación, es decir 72, 4 meses, lo que arroja un valor de $29.686.663 y después, desde el 27 de septiembre de 2024 hasta el 5 de octubre de 2032, es decir un día antes de cumplir los 26 años cuando se extingue la obligación, este último periodo se calcula con el 100% del ingreso, toda vez que la porción de Isabella Sánchez acrece a la menor Sara Sánchez, para una suma de $22.294.037. 
3.	Daño moral: $ 300.000.000
Se reconoce el valor de $60.000.000 a cada uno de los padres del causante, los señores Marco Fidel Sánchez Gutiérrez y María teresa Bernal. Igualmente, se reconoce el valor de $60.000.000 a cada una de las hijas del causante, Isabela y Sara Sánchez Gallego. Lo anterior, teniendo en cuenta que, si bien esta tipología de perjuicio se encuentra deferida al “arbitrium judicis”, la sentencia del 23/05/2018, MP: Aroldo Wilson Quiroz ha reconocido como monto máximo por este perjuicio el valor de $60.000.000 a favor de los hijos, padres y el cónyuge en caso de que la víctima falleciera. Por otra parte, la liquidación del perjuicio se reduce en el caso de familiares con filiación o grado de consanguinidad diferente al señalado en la sentencia referida, por lo cual se reconoce el valor de $30.000.000 a cada uno de los hermanos del causante, señores Cristian Camilo y Mayra Alejandra Sánchez Bernal.
</t>
  </si>
  <si>
    <t>La contingencia se califica REMOTA, teniendo en cuenta que la póliza Autos Clónico No. 022309537/7846, aunque tiene cobertura temporal no cubre la muerte del conductor del vehículo asegurado; además se configuró el hecho de la víctima como causal excluyente de responsabilidad. Asimismo aunque la póliza contempla un amparo de accidentes personales, en virtud del principio de congruencia no podrá condenarse por ese rubro toda vez que la parte demandante no enfiló dicha pretensión. 
La póliza presta cobertura temporal, ya que cuenta con una vigencia comprendida entre el 27 de noviembre de 2020 y el 26 de noviembre de 2021, y los hechos objeto de la demanda ocurrieron el día 1 de septiembre de 2021, es decir dentro de la vigencia del contrato de seguro. En cuanto a la cobertura material debe validarse desde dos aristas (i) aunque en la demanda se persigue la declaratoria de responsabilidad civil extracontractual y la afectación del respectivo amparo, lo cierto es que aquel no es susceptible de afectarse debido a que el seguro cubre por la muerte o lesiones ocasionados a terceros por parte del conductor o asegurado, pero no por la muerte del conductor, igualmente ese supuesto fáctico se prevé como una exclusión de cobertura, y (ii) aunque el seguro contempla un amparo de accidentes personales que podría ser el único susceptible de afectarse cuando se trata de la muerte del conductor como consecuencia de un accidente de tránsito, lo cierto es que ese amparo no hace parte de la pretensión del extremo actor. 
Por otra parte, en cuanto a la responsabilidad del asegurado y la obligación de la compañía aseguradora, es importante manifestar que (1) frente a la responsabilidad civil extracontractual, se encuentra acreditado que (i) el señor Julián Mauricio Sánchez era el conductor del vehículo asegurado de placas EST-106 así lo confesaron en la demanda (ii) el IPAT No. 001295054 señala como hipótesis la No. 125 consistente en estacionar sin seguridad, atribuible al conductor del vehículo asegurado; iii) Igualmente, obra en el expediente el informe FPJ-3 realizado por policía judicial en el cual se constata que el señor Sánchez Bernal fue víctima del accidente; iv) Se aporta con la demanda el informe pericial de necropsia No. 2021010105001001895 el cual señala como causa de muerte politrauma contundente por accidente de transporte en calidad de peatón atropellado por camión; v) en la información recogida por policía judicial y la diligenciada en el IPAT se refiere que el vehículo asegurado estaba en una pendiente, al parecer se desengrana y el señor Julián Sánchez fue atropellado al intentar realizar una acción para detener el rodante, esto significa primero que quien tenía bajo su guarda el automotor y debía estacionarlo con las medidas de seguridad para evitar que se deslizara en la pendiente era la misma víctima, además aquel desplegó una acción imprudente al intentar detener el automotor y en esa maniobra fue cuando se ocasionó el fatal desenlace; así las cosas, toda vez que el amparo de RCE busca cubrir las lesiones o muerte de terceros que haya ocasionado el conductor o el asegurado, lo cierto es que no cubre la muerte del conductor, quien no ostenta la calidad de tercero, además tambien el seguro contempla una exclusión de cobertura para muerte del conductor o familiares de este o del asegurado, y aunque en este caso de acuerdo con el informe de INIF se indica que el fallecido era cuñado del asegurado Augusto Sánchez, lo cierto es que si bien está exclusión está ubicada a partir de la primera página del condicionado, el debate sobre su eficacia tambien está supeditado a acreditar el deber de información, sin que a la fecha contemos con prueba de la entrega del clausulado al asegurado. No obstante, en este caso desde la delimitación positiva del riesgo, la compañía asumió la obligación condicional de indemnizar los perjuicios derivados de la muerte o lesiones de terceros y no del conductor, pero además se rompe el nexo causal por el hecho de la víctima, quien fue la responsable del daño, incluso como el causante del daño fue el conductor fallecido, esa obligación resarcitoria se transmite a sus herederos, quienes son los demandantes, es decir que aquellos a su vez serían deudores y acreedores, por lo que se genera la figura de la confusión; así las cosas no es posible afectar el amparo de RCE.
(2) Ahora bien, en cuanto al amparo de accidentes personales, no puede perderse de vista que el seguro por el cual se vincula a la compañía contempla dicha cobertura, cuyo fin es amparar la muerte o desmembración que sufra el conductor o el asegurado cuando ejerzan la conducción, independientemente de la voluntariedad del acto desplegado. Empero, aunque tratándose del conductor este sería el amparo a analizarse por el juzgador, lo cierto es que a lo largo de la demanda los accionantes solicitan la declaratoria de la RCE y ni siquiera toman como pretensión subsidiaria la efectividad del amparo de accidentes personales, por esa razón el juez está atado en la sentencia al principio de congruencia conforme al art. 281 del CGP, y no podrá imponer condena frente a emolumentos que no fueron solicitados por la parte demandante. 
Todo lo anterior sin perjuicio del carácter contingente del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</si>
</sst>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8"/>
      <color rgb="FF4B4B4B"/>
      <name val="Verdana"/>
      <family val="2"/>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9" fillId="0" borderId="0" xfId="0" applyFont="1"/>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wrapText="1"/>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yperlink" xfId="3" xr:uid="{00000000-0005-0000-0000-000000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51</xdr:row>
      <xdr:rowOff>0</xdr:rowOff>
    </xdr:from>
    <xdr:to>
      <xdr:col>3</xdr:col>
      <xdr:colOff>0</xdr:colOff>
      <xdr:row>88</xdr:row>
      <xdr:rowOff>984</xdr:rowOff>
    </xdr:to>
    <xdr:pic>
      <xdr:nvPicPr>
        <xdr:cNvPr id="2" name="Imagen 1">
          <a:extLst>
            <a:ext uri="{FF2B5EF4-FFF2-40B4-BE49-F238E27FC236}">
              <a16:creationId xmlns:a16="http://schemas.microsoft.com/office/drawing/2014/main" id="{3E49F57F-EFE0-97E8-0C11-86CBF07935EF}"/>
            </a:ext>
          </a:extLst>
        </xdr:cNvPr>
        <xdr:cNvPicPr>
          <a:picLocks noChangeAspect="1"/>
        </xdr:cNvPicPr>
      </xdr:nvPicPr>
      <xdr:blipFill>
        <a:blip xmlns:r="http://schemas.openxmlformats.org/officeDocument/2006/relationships" r:embed="rId1"/>
        <a:stretch>
          <a:fillRect/>
        </a:stretch>
      </xdr:blipFill>
      <xdr:spPr>
        <a:xfrm>
          <a:off x="0" y="9772650"/>
          <a:ext cx="11430000" cy="70494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27" zoomScaleNormal="100" workbookViewId="0">
      <selection activeCell="A34" sqref="A34"/>
    </sheetView>
  </sheetViews>
  <sheetFormatPr baseColWidth="10" defaultColWidth="0" defaultRowHeight="15" x14ac:dyDescent="0.25"/>
  <cols>
    <col min="1" max="1" width="53.42578125" style="8" customWidth="1"/>
    <col min="2" max="2" width="55.140625" style="8" customWidth="1"/>
    <col min="3" max="3" width="19.140625" style="8" customWidth="1"/>
    <col min="4" max="16384" width="11.42578125" style="2" hidden="1"/>
  </cols>
  <sheetData>
    <row r="1" spans="1:3" ht="18.75" x14ac:dyDescent="0.25">
      <c r="A1" s="46" t="s">
        <v>0</v>
      </c>
      <c r="B1" s="46"/>
      <c r="C1" s="46"/>
    </row>
    <row r="2" spans="1:3" x14ac:dyDescent="0.25">
      <c r="A2" s="5" t="s">
        <v>1</v>
      </c>
      <c r="B2" s="53" t="s">
        <v>157</v>
      </c>
      <c r="C2" s="54"/>
    </row>
    <row r="3" spans="1:3" x14ac:dyDescent="0.25">
      <c r="A3" s="5" t="s">
        <v>2</v>
      </c>
      <c r="B3" s="49" t="s">
        <v>158</v>
      </c>
      <c r="C3" s="50"/>
    </row>
    <row r="4" spans="1:3" ht="99.75" customHeight="1" x14ac:dyDescent="0.25">
      <c r="A4" s="5" t="s">
        <v>3</v>
      </c>
      <c r="B4" s="55" t="s">
        <v>160</v>
      </c>
      <c r="C4" s="50"/>
    </row>
    <row r="5" spans="1:3" ht="150" customHeight="1" x14ac:dyDescent="0.25">
      <c r="A5" s="5" t="s">
        <v>4</v>
      </c>
      <c r="B5" s="55" t="s">
        <v>159</v>
      </c>
      <c r="C5" s="50"/>
    </row>
    <row r="6" spans="1:3" x14ac:dyDescent="0.25">
      <c r="A6" s="5" t="s">
        <v>5</v>
      </c>
      <c r="B6" s="47" t="s">
        <v>126</v>
      </c>
      <c r="C6" s="47"/>
    </row>
    <row r="7" spans="1:3" x14ac:dyDescent="0.25">
      <c r="A7" s="27" t="s">
        <v>6</v>
      </c>
      <c r="B7" s="49" t="s">
        <v>127</v>
      </c>
      <c r="C7" s="50"/>
    </row>
    <row r="8" spans="1:3" ht="33" customHeight="1" x14ac:dyDescent="0.25">
      <c r="A8" s="28" t="s">
        <v>7</v>
      </c>
      <c r="B8" s="47" t="s">
        <v>161</v>
      </c>
      <c r="C8" s="47"/>
    </row>
    <row r="9" spans="1:3" x14ac:dyDescent="0.25">
      <c r="A9" s="28" t="s">
        <v>8</v>
      </c>
      <c r="B9" s="47" t="s">
        <v>162</v>
      </c>
      <c r="C9" s="47"/>
    </row>
    <row r="10" spans="1:3" ht="20.25" customHeight="1" x14ac:dyDescent="0.25">
      <c r="A10" s="28" t="s">
        <v>9</v>
      </c>
      <c r="B10" s="48" t="s">
        <v>163</v>
      </c>
      <c r="C10" s="48"/>
    </row>
    <row r="11" spans="1:3" ht="23.25" customHeight="1" x14ac:dyDescent="0.25">
      <c r="A11" s="29" t="s">
        <v>10</v>
      </c>
      <c r="B11" s="48" t="s">
        <v>165</v>
      </c>
      <c r="C11" s="48"/>
    </row>
    <row r="12" spans="1:3" ht="20.25" customHeight="1" x14ac:dyDescent="0.25">
      <c r="A12" s="5" t="s">
        <v>11</v>
      </c>
      <c r="B12" s="48" t="s">
        <v>164</v>
      </c>
      <c r="C12" s="48"/>
    </row>
    <row r="13" spans="1:3" x14ac:dyDescent="0.25">
      <c r="A13" s="5" t="s">
        <v>12</v>
      </c>
      <c r="B13" s="47" t="s">
        <v>168</v>
      </c>
      <c r="C13" s="47"/>
    </row>
    <row r="14" spans="1:3" x14ac:dyDescent="0.25">
      <c r="A14" s="5" t="s">
        <v>13</v>
      </c>
      <c r="B14" s="57" t="s">
        <v>169</v>
      </c>
      <c r="C14" s="47"/>
    </row>
    <row r="15" spans="1:3" x14ac:dyDescent="0.25">
      <c r="A15" s="5" t="s">
        <v>14</v>
      </c>
      <c r="B15" s="47" t="s">
        <v>166</v>
      </c>
      <c r="C15" s="47"/>
    </row>
    <row r="16" spans="1:3" x14ac:dyDescent="0.25">
      <c r="A16" s="5" t="s">
        <v>15</v>
      </c>
      <c r="B16" s="47" t="s">
        <v>167</v>
      </c>
      <c r="C16" s="47"/>
    </row>
    <row r="17" spans="1:3" ht="15" customHeight="1" x14ac:dyDescent="0.25">
      <c r="A17" s="5" t="s">
        <v>16</v>
      </c>
      <c r="B17" s="48" t="s">
        <v>124</v>
      </c>
      <c r="C17" s="48"/>
    </row>
    <row r="18" spans="1:3" x14ac:dyDescent="0.25">
      <c r="A18" s="5" t="s">
        <v>17</v>
      </c>
      <c r="B18" s="48" t="s">
        <v>170</v>
      </c>
      <c r="C18" s="48"/>
    </row>
    <row r="19" spans="1:3" ht="18.75" customHeight="1" x14ac:dyDescent="0.25">
      <c r="A19" s="5" t="s">
        <v>18</v>
      </c>
      <c r="B19" s="51" t="s">
        <v>168</v>
      </c>
      <c r="C19" s="52"/>
    </row>
    <row r="20" spans="1:3" x14ac:dyDescent="0.25">
      <c r="A20" s="5" t="s">
        <v>19</v>
      </c>
      <c r="B20" s="47">
        <v>2</v>
      </c>
      <c r="C20" s="47"/>
    </row>
    <row r="21" spans="1:3" ht="17.25" customHeight="1" x14ac:dyDescent="0.25">
      <c r="A21" s="5" t="s">
        <v>20</v>
      </c>
      <c r="B21" s="48" t="s">
        <v>149</v>
      </c>
      <c r="C21" s="48"/>
    </row>
    <row r="22" spans="1:3" x14ac:dyDescent="0.25">
      <c r="A22" s="28" t="s">
        <v>21</v>
      </c>
      <c r="B22" s="60" t="s">
        <v>167</v>
      </c>
      <c r="C22" s="60"/>
    </row>
    <row r="23" spans="1:3" x14ac:dyDescent="0.25">
      <c r="A23" s="28" t="s">
        <v>22</v>
      </c>
      <c r="B23" s="61" t="s">
        <v>172</v>
      </c>
      <c r="C23" s="60"/>
    </row>
    <row r="24" spans="1:3" ht="40.5" customHeight="1" x14ac:dyDescent="0.25">
      <c r="A24" s="28" t="s">
        <v>23</v>
      </c>
      <c r="B24" s="61" t="s">
        <v>171</v>
      </c>
      <c r="C24" s="60"/>
    </row>
    <row r="25" spans="1:3" x14ac:dyDescent="0.25">
      <c r="A25" s="56" t="s">
        <v>24</v>
      </c>
      <c r="B25" s="60" t="s">
        <v>173</v>
      </c>
      <c r="C25" s="45"/>
    </row>
    <row r="26" spans="1:3" x14ac:dyDescent="0.25">
      <c r="A26" s="56"/>
      <c r="B26" s="45"/>
      <c r="C26" s="45"/>
    </row>
    <row r="27" spans="1:3" ht="199.5" customHeight="1" x14ac:dyDescent="0.25">
      <c r="A27" s="56"/>
      <c r="B27" s="45"/>
      <c r="C27" s="45"/>
    </row>
    <row r="28" spans="1:3" x14ac:dyDescent="0.25">
      <c r="A28" s="28" t="s">
        <v>25</v>
      </c>
      <c r="B28" s="45" t="s">
        <v>174</v>
      </c>
      <c r="C28" s="45"/>
    </row>
    <row r="29" spans="1:3" x14ac:dyDescent="0.25">
      <c r="A29" s="28" t="s">
        <v>26</v>
      </c>
      <c r="B29" s="45" t="s">
        <v>175</v>
      </c>
      <c r="C29" s="45"/>
    </row>
    <row r="30" spans="1:3" x14ac:dyDescent="0.25">
      <c r="A30" s="28" t="s">
        <v>27</v>
      </c>
      <c r="B30" s="45" t="s">
        <v>176</v>
      </c>
      <c r="C30" s="45"/>
    </row>
    <row r="31" spans="1:3" x14ac:dyDescent="0.25">
      <c r="A31" s="28" t="s">
        <v>28</v>
      </c>
      <c r="B31" s="45" t="s">
        <v>177</v>
      </c>
      <c r="C31" s="45"/>
    </row>
    <row r="32" spans="1:3" x14ac:dyDescent="0.25">
      <c r="A32" s="28" t="s">
        <v>29</v>
      </c>
      <c r="B32" s="58">
        <v>45503</v>
      </c>
      <c r="C32" s="59"/>
    </row>
    <row r="33" spans="1:3" x14ac:dyDescent="0.25">
      <c r="A33" s="5" t="s">
        <v>30</v>
      </c>
      <c r="B33" s="57">
        <v>45530</v>
      </c>
      <c r="C33" s="57"/>
    </row>
    <row r="34" spans="1:3" ht="45" x14ac:dyDescent="0.25">
      <c r="A34" s="5" t="s">
        <v>31</v>
      </c>
      <c r="B34" s="57">
        <v>45558</v>
      </c>
      <c r="C34" s="47"/>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Hoja2!$H$2:$H$5</xm:f>
          </x14:formula1>
          <xm:sqref>B17:C17</xm:sqref>
        </x14:dataValidation>
        <x14:dataValidation type="list" allowBlank="1" showInputMessage="1" showErrorMessage="1" xr:uid="{00000000-0002-0000-0000-000001000000}">
          <x14:formula1>
            <xm:f>Hoja2!$I$1:$I$7</xm:f>
          </x14:formula1>
          <xm:sqref>B21:C21</xm:sqref>
        </x14:dataValidation>
        <x14:dataValidation type="list" allowBlank="1" showInputMessage="1" showErrorMessage="1" xr:uid="{00000000-0002-0000-0000-000002000000}">
          <x14:formula1>
            <xm:f>Hoja2!$K$1:$K$2</xm:f>
          </x14:formula1>
          <xm:sqref>B6:C6</xm:sqref>
        </x14:dataValidation>
        <x14:dataValidation type="list" allowBlank="1" showInputMessage="1" showErrorMessage="1" xr:uid="{00000000-0002-0000-0000-00000300000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3" tint="-0.499984740745262"/>
  </sheetPr>
  <dimension ref="A1:C50"/>
  <sheetViews>
    <sheetView zoomScaleNormal="100" workbookViewId="0">
      <selection activeCell="A52" sqref="A52"/>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81" t="s">
        <v>32</v>
      </c>
      <c r="B1" s="81"/>
      <c r="C1" s="81"/>
    </row>
    <row r="2" spans="1:3" ht="15.75" customHeight="1" x14ac:dyDescent="0.25">
      <c r="A2" s="20" t="s">
        <v>33</v>
      </c>
      <c r="B2" s="82" t="s">
        <v>179</v>
      </c>
      <c r="C2" s="72"/>
    </row>
    <row r="3" spans="1:3" s="2" customFormat="1" x14ac:dyDescent="0.25">
      <c r="A3" s="5" t="s">
        <v>1</v>
      </c>
      <c r="B3" s="47" t="str">
        <f>'AUTOS  NOTA 322'!B2:C2</f>
        <v>176143112001-2024-00142-00</v>
      </c>
      <c r="C3" s="47"/>
    </row>
    <row r="4" spans="1:3" s="2" customFormat="1" x14ac:dyDescent="0.25">
      <c r="A4" s="5" t="s">
        <v>2</v>
      </c>
      <c r="B4" s="47" t="str">
        <f>'AUTOS  NOTA 322'!B3:C3</f>
        <v>JUZGADO 001 CIVIL DEL CIRCUITO DE RIOSUCIO (CALDAS)</v>
      </c>
      <c r="C4" s="47"/>
    </row>
    <row r="5" spans="1:3" s="2" customFormat="1" x14ac:dyDescent="0.25">
      <c r="A5" s="5" t="s">
        <v>3</v>
      </c>
      <c r="B5" s="47" t="str">
        <f>'AUTOS  NOTA 322'!B4:C4</f>
        <v xml:space="preserve">1. Augusto Fernando Sánchez, C.C. No. 1.036.601.788 (propietario vehículo EST106)
2. Grupo Fesmon S.A.S antes CH CARGA S.A.S., NIT 901392984-1 (calidad de empleador del señor Sánchez Bernal)
3. Finesa S.A, NIT 805012610–5 (en calidad de tomador y asegurado de la póliza número 022309537/7846 expedida por ALLIANZ)
4. Allianz Seguros S.A. (en calidad de asegurador del vehículo EST106)
</v>
      </c>
      <c r="C5" s="47"/>
    </row>
    <row r="6" spans="1:3" s="2" customFormat="1" x14ac:dyDescent="0.25">
      <c r="A6" s="5" t="s">
        <v>4</v>
      </c>
      <c r="B6" s="47" t="str">
        <f>'AUTOS  NOTA 322'!B5:C5</f>
        <v xml:space="preserve">1. Sara Sánchez Gallego (menor de edad) T.I. No. 1.055.358.563 (hija de la víctima directa) representada por su madre Jackeline Andrea Gallego Alarcón, C.C. No. 24.341.271.
2. Isabella Sánchez Gallego, C.C. No. 1.055.359.564 (hija de la víctima directa)
3. María Teresa Bernal, C.C. No. 25.053.222 (madre de la víctima directa)
4. Marco Fidel Sánchez Gutiérrez, C.C. No. 15.912.179 (padre de la víctima directa) 
5. Cristian Camilo Sánchez Bernal, C.C. No. 9.911.353 (hermano de la víctima directa)
6. Mayra Alejandra Sánchez Bernal, C.C. No. 1.059.700.708 (hermana de la víctima directa) 
</v>
      </c>
      <c r="C6" s="47"/>
    </row>
    <row r="7" spans="1:3" s="2" customFormat="1" x14ac:dyDescent="0.25">
      <c r="A7" s="5" t="s">
        <v>5</v>
      </c>
      <c r="B7" s="47" t="str">
        <f>'AUTOS  NOTA 322'!B6:C6</f>
        <v>DEMANDA DIRECTA</v>
      </c>
      <c r="C7" s="47"/>
    </row>
    <row r="8" spans="1:3" s="2" customFormat="1" x14ac:dyDescent="0.25">
      <c r="A8" s="31" t="s">
        <v>34</v>
      </c>
      <c r="B8" s="47" t="str">
        <f>'AUTOS  NOTA 322'!B7:C8</f>
        <v>JULIÁN MAURICIO SÁNCHEZ BERNAL</v>
      </c>
      <c r="C8" s="47"/>
    </row>
    <row r="9" spans="1:3" x14ac:dyDescent="0.25">
      <c r="A9" s="20" t="s">
        <v>35</v>
      </c>
      <c r="B9" s="47" t="s">
        <v>180</v>
      </c>
      <c r="C9" s="47"/>
    </row>
    <row r="10" spans="1:3" x14ac:dyDescent="0.25">
      <c r="A10" s="20" t="s">
        <v>36</v>
      </c>
      <c r="B10" s="47" t="s">
        <v>156</v>
      </c>
      <c r="C10" s="47"/>
    </row>
    <row r="11" spans="1:3" x14ac:dyDescent="0.25">
      <c r="A11" s="20" t="s">
        <v>38</v>
      </c>
      <c r="B11" s="64">
        <v>50000000</v>
      </c>
      <c r="C11" s="65"/>
    </row>
    <row r="12" spans="1:3" x14ac:dyDescent="0.25">
      <c r="A12" s="20" t="s">
        <v>39</v>
      </c>
      <c r="B12" s="64">
        <v>0</v>
      </c>
      <c r="C12" s="65"/>
    </row>
    <row r="13" spans="1:3" x14ac:dyDescent="0.25">
      <c r="A13" s="20" t="s">
        <v>40</v>
      </c>
      <c r="B13" s="49" t="s">
        <v>117</v>
      </c>
      <c r="C13" s="50"/>
    </row>
    <row r="14" spans="1:3" x14ac:dyDescent="0.25">
      <c r="A14" s="20" t="s">
        <v>41</v>
      </c>
      <c r="B14" s="48" t="s">
        <v>181</v>
      </c>
      <c r="C14" s="47"/>
    </row>
    <row r="15" spans="1:3" x14ac:dyDescent="0.25">
      <c r="A15" s="20" t="s">
        <v>42</v>
      </c>
      <c r="B15" s="47" t="s">
        <v>112</v>
      </c>
      <c r="C15" s="47"/>
    </row>
    <row r="16" spans="1:3" x14ac:dyDescent="0.25">
      <c r="A16" s="20" t="s">
        <v>43</v>
      </c>
      <c r="B16" s="47" t="s">
        <v>112</v>
      </c>
      <c r="C16" s="47"/>
    </row>
    <row r="17" spans="1:3" x14ac:dyDescent="0.25">
      <c r="A17" s="68" t="s">
        <v>44</v>
      </c>
      <c r="B17" s="47" t="s">
        <v>135</v>
      </c>
      <c r="C17" s="47"/>
    </row>
    <row r="18" spans="1:3" x14ac:dyDescent="0.25">
      <c r="A18" s="69"/>
      <c r="B18" s="10" t="s">
        <v>45</v>
      </c>
      <c r="C18" s="10" t="s">
        <v>46</v>
      </c>
    </row>
    <row r="19" spans="1:3" x14ac:dyDescent="0.25">
      <c r="A19" s="69"/>
      <c r="B19" s="6" t="s">
        <v>47</v>
      </c>
      <c r="C19" s="6"/>
    </row>
    <row r="20" spans="1:3" x14ac:dyDescent="0.25">
      <c r="A20" s="69"/>
      <c r="B20" s="6"/>
      <c r="C20" s="6"/>
    </row>
    <row r="21" spans="1:3" x14ac:dyDescent="0.25">
      <c r="A21" s="70"/>
      <c r="B21" s="6"/>
      <c r="C21" s="6"/>
    </row>
    <row r="22" spans="1:3" x14ac:dyDescent="0.25">
      <c r="A22" s="20" t="s">
        <v>48</v>
      </c>
      <c r="B22" s="47" t="s">
        <v>119</v>
      </c>
      <c r="C22" s="47"/>
    </row>
    <row r="23" spans="1:3" x14ac:dyDescent="0.25">
      <c r="A23" s="20" t="s">
        <v>49</v>
      </c>
      <c r="B23" s="71" t="s">
        <v>119</v>
      </c>
      <c r="C23" s="72"/>
    </row>
    <row r="24" spans="1:3" x14ac:dyDescent="0.25">
      <c r="A24" s="20" t="s">
        <v>50</v>
      </c>
      <c r="B24" s="47" t="s">
        <v>122</v>
      </c>
      <c r="C24" s="47"/>
    </row>
    <row r="25" spans="1:3" x14ac:dyDescent="0.25">
      <c r="A25" s="20" t="s">
        <v>51</v>
      </c>
      <c r="B25" s="47" t="s">
        <v>112</v>
      </c>
      <c r="C25" s="47"/>
    </row>
    <row r="26" spans="1:3" x14ac:dyDescent="0.25">
      <c r="A26" s="20" t="s">
        <v>52</v>
      </c>
      <c r="B26" s="47"/>
      <c r="C26" s="47"/>
    </row>
    <row r="27" spans="1:3" x14ac:dyDescent="0.25">
      <c r="A27" s="19" t="s">
        <v>53</v>
      </c>
      <c r="B27" s="47" t="s">
        <v>119</v>
      </c>
      <c r="C27" s="47"/>
    </row>
    <row r="28" spans="1:3" x14ac:dyDescent="0.25">
      <c r="A28" s="73" t="s">
        <v>54</v>
      </c>
      <c r="B28" s="73"/>
      <c r="C28" s="73"/>
    </row>
    <row r="29" spans="1:3" x14ac:dyDescent="0.25">
      <c r="A29" s="66" t="s">
        <v>55</v>
      </c>
      <c r="B29" s="67"/>
      <c r="C29" s="11"/>
    </row>
    <row r="30" spans="1:3" x14ac:dyDescent="0.25">
      <c r="A30" s="66" t="s">
        <v>56</v>
      </c>
      <c r="B30" s="67"/>
      <c r="C30" s="11"/>
    </row>
    <row r="31" spans="1:3" x14ac:dyDescent="0.25">
      <c r="A31" s="66" t="s">
        <v>57</v>
      </c>
      <c r="B31" s="67"/>
      <c r="C31" s="12"/>
    </row>
    <row r="32" spans="1:3" x14ac:dyDescent="0.25">
      <c r="A32" s="66" t="s">
        <v>58</v>
      </c>
      <c r="B32" s="67"/>
      <c r="C32" s="11"/>
    </row>
    <row r="33" spans="1:3" x14ac:dyDescent="0.25">
      <c r="A33" s="66" t="s">
        <v>59</v>
      </c>
      <c r="B33" s="67"/>
      <c r="C33" s="11"/>
    </row>
    <row r="34" spans="1:3" x14ac:dyDescent="0.25">
      <c r="A34" s="66" t="s">
        <v>60</v>
      </c>
      <c r="B34" s="67"/>
      <c r="C34" s="13"/>
    </row>
    <row r="35" spans="1:3" x14ac:dyDescent="0.25">
      <c r="A35" s="62" t="s">
        <v>61</v>
      </c>
      <c r="B35" s="63"/>
      <c r="C35" s="14"/>
    </row>
    <row r="36" spans="1:3" x14ac:dyDescent="0.25">
      <c r="A36" s="62" t="s">
        <v>62</v>
      </c>
      <c r="B36" s="63"/>
      <c r="C36" s="15"/>
    </row>
    <row r="37" spans="1:3" x14ac:dyDescent="0.25">
      <c r="A37" s="74" t="s">
        <v>63</v>
      </c>
      <c r="B37" s="75"/>
      <c r="C37" s="15"/>
    </row>
    <row r="38" spans="1:3" x14ac:dyDescent="0.25">
      <c r="A38" s="76"/>
      <c r="B38" s="77"/>
      <c r="C38" s="15"/>
    </row>
    <row r="39" spans="1:3" x14ac:dyDescent="0.25">
      <c r="A39" s="78"/>
      <c r="B39" s="79"/>
      <c r="C39" s="15"/>
    </row>
    <row r="40" spans="1:3" x14ac:dyDescent="0.25">
      <c r="A40" s="80" t="s">
        <v>64</v>
      </c>
      <c r="B40" s="80"/>
      <c r="C40" s="80"/>
    </row>
    <row r="41" spans="1:3" x14ac:dyDescent="0.25">
      <c r="A41" s="17" t="s">
        <v>65</v>
      </c>
      <c r="B41" s="18"/>
      <c r="C41" s="15"/>
    </row>
    <row r="42" spans="1:3" x14ac:dyDescent="0.25">
      <c r="A42" s="62" t="s">
        <v>66</v>
      </c>
      <c r="B42" s="63"/>
      <c r="C42" s="15"/>
    </row>
    <row r="43" spans="1:3" x14ac:dyDescent="0.25">
      <c r="A43" s="62" t="s">
        <v>67</v>
      </c>
      <c r="B43" s="63"/>
      <c r="C43" s="15"/>
    </row>
    <row r="44" spans="1:3" x14ac:dyDescent="0.25">
      <c r="A44" s="17" t="s">
        <v>68</v>
      </c>
      <c r="B44" s="18"/>
      <c r="C44" s="15"/>
    </row>
    <row r="45" spans="1:3" x14ac:dyDescent="0.25">
      <c r="A45" s="17" t="s">
        <v>69</v>
      </c>
      <c r="B45" s="18"/>
      <c r="C45" s="15"/>
    </row>
    <row r="46" spans="1:3" x14ac:dyDescent="0.25">
      <c r="A46" s="62" t="s">
        <v>70</v>
      </c>
      <c r="B46" s="63"/>
      <c r="C46" s="15"/>
    </row>
    <row r="47" spans="1:3" x14ac:dyDescent="0.25">
      <c r="A47" s="17" t="s">
        <v>71</v>
      </c>
      <c r="B47" s="16"/>
      <c r="C47" s="15"/>
    </row>
    <row r="48" spans="1:3" x14ac:dyDescent="0.25">
      <c r="A48" s="62" t="s">
        <v>72</v>
      </c>
      <c r="B48" s="63"/>
      <c r="C48" s="15"/>
    </row>
    <row r="49" spans="1:3" x14ac:dyDescent="0.25">
      <c r="A49" s="62" t="s">
        <v>73</v>
      </c>
      <c r="B49" s="63"/>
      <c r="C49" s="15"/>
    </row>
    <row r="50" spans="1:3" x14ac:dyDescent="0.25">
      <c r="A50" s="62" t="s">
        <v>63</v>
      </c>
      <c r="B50" s="63"/>
      <c r="C50" s="44" t="s">
        <v>178</v>
      </c>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Hoja2!$C$2:$C$4</xm:f>
          </x14:formula1>
          <xm:sqref>B17:C17</xm:sqref>
        </x14:dataValidation>
        <x14:dataValidation type="list" allowBlank="1" showInputMessage="1" showErrorMessage="1" xr:uid="{00000000-0002-0000-0100-000001000000}">
          <x14:formula1>
            <xm:f>Hoja2!$B$1:$B$2</xm:f>
          </x14:formula1>
          <xm:sqref>B27:C27 B15:C16 B22:C23 B25:C25</xm:sqref>
        </x14:dataValidation>
        <x14:dataValidation type="list" allowBlank="1" showInputMessage="1" showErrorMessage="1" xr:uid="{00000000-0002-0000-0100-000002000000}">
          <x14:formula1>
            <xm:f>Hoja2!$E$2:$E$8</xm:f>
          </x14:formula1>
          <xm:sqref>B24:C24</xm:sqref>
        </x14:dataValidation>
        <x14:dataValidation type="list" allowBlank="1" showInputMessage="1" showErrorMessage="1" xr:uid="{00000000-0002-0000-0100-000003000000}">
          <x14:formula1>
            <xm:f>Hoja2!$L$1:$L$13</xm:f>
          </x14:formula1>
          <xm:sqref>B10:C10</xm:sqref>
        </x14:dataValidation>
        <x14:dataValidation type="list" allowBlank="1" showInputMessage="1" showErrorMessage="1" xr:uid="{00000000-0002-0000-0100-000004000000}">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3" tint="-0.499984740745262"/>
  </sheetPr>
  <dimension ref="A1:I44"/>
  <sheetViews>
    <sheetView tabSelected="1" topLeftCell="A41" zoomScale="115" zoomScaleNormal="115" workbookViewId="0">
      <selection activeCell="B41" sqref="B41:C41"/>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81" t="s">
        <v>74</v>
      </c>
      <c r="B1" s="81"/>
      <c r="C1" s="81"/>
    </row>
    <row r="2" spans="1:9" ht="15" customHeight="1" x14ac:dyDescent="0.25">
      <c r="A2" s="35" t="s">
        <v>33</v>
      </c>
      <c r="B2" s="86" t="str">
        <f>'AUTOS NOTA 321'!B2:C2</f>
        <v xml:space="preserve">105643479   APJ32533
 </v>
      </c>
      <c r="C2" s="87"/>
    </row>
    <row r="3" spans="1:9" x14ac:dyDescent="0.25">
      <c r="A3" s="36" t="s">
        <v>1</v>
      </c>
      <c r="B3" s="101" t="str">
        <f>'AUTOS  NOTA 322'!B2:C2</f>
        <v>176143112001-2024-00142-00</v>
      </c>
      <c r="C3" s="101"/>
    </row>
    <row r="4" spans="1:9" x14ac:dyDescent="0.25">
      <c r="A4" s="36" t="s">
        <v>2</v>
      </c>
      <c r="B4" s="101" t="str">
        <f>'AUTOS  NOTA 322'!B3:C3</f>
        <v>JUZGADO 001 CIVIL DEL CIRCUITO DE RIOSUCIO (CALDAS)</v>
      </c>
      <c r="C4" s="101"/>
    </row>
    <row r="5" spans="1:9" x14ac:dyDescent="0.25">
      <c r="A5" s="36" t="s">
        <v>3</v>
      </c>
      <c r="B5" s="101" t="str">
        <f>'AUTOS  NOTA 322'!B4:C4</f>
        <v xml:space="preserve">1. Augusto Fernando Sánchez, C.C. No. 1.036.601.788 (propietario vehículo EST106)
2. Grupo Fesmon S.A.S antes CH CARGA S.A.S., NIT 901392984-1 (calidad de empleador del señor Sánchez Bernal)
3. Finesa S.A, NIT 805012610–5 (en calidad de tomador y asegurado de la póliza número 022309537/7846 expedida por ALLIANZ)
4. Allianz Seguros S.A. (en calidad de asegurador del vehículo EST106)
</v>
      </c>
      <c r="C5" s="101"/>
    </row>
    <row r="6" spans="1:9" ht="15" customHeight="1" x14ac:dyDescent="0.25">
      <c r="A6" s="36" t="s">
        <v>4</v>
      </c>
      <c r="B6" s="101" t="str">
        <f>'AUTOS  NOTA 322'!B5:C5</f>
        <v xml:space="preserve">1. Sara Sánchez Gallego (menor de edad) T.I. No. 1.055.358.563 (hija de la víctima directa) representada por su madre Jackeline Andrea Gallego Alarcón, C.C. No. 24.341.271.
2. Isabella Sánchez Gallego, C.C. No. 1.055.359.564 (hija de la víctima directa)
3. María Teresa Bernal, C.C. No. 25.053.222 (madre de la víctima directa)
4. Marco Fidel Sánchez Gutiérrez, C.C. No. 15.912.179 (padre de la víctima directa) 
5. Cristian Camilo Sánchez Bernal, C.C. No. 9.911.353 (hermano de la víctima directa)
6. Mayra Alejandra Sánchez Bernal, C.C. No. 1.059.700.708 (hermana de la víctima directa) 
</v>
      </c>
      <c r="C6" s="101"/>
    </row>
    <row r="7" spans="1:9" x14ac:dyDescent="0.25">
      <c r="A7" s="36" t="s">
        <v>5</v>
      </c>
      <c r="B7" s="101" t="str">
        <f>'AUTOS  NOTA 322'!B6:C6</f>
        <v>DEMANDA DIRECTA</v>
      </c>
      <c r="C7" s="101"/>
    </row>
    <row r="8" spans="1:9" x14ac:dyDescent="0.25">
      <c r="A8" s="38" t="s">
        <v>34</v>
      </c>
      <c r="B8" s="101" t="str">
        <f>'AUTOS  NOTA 322'!B7:C8</f>
        <v>JULIÁN MAURICIO SÁNCHEZ BERNAL</v>
      </c>
      <c r="C8" s="101"/>
    </row>
    <row r="9" spans="1:9" ht="30" x14ac:dyDescent="0.25">
      <c r="A9" s="36" t="s">
        <v>75</v>
      </c>
      <c r="B9" s="99">
        <f>SUM(C11,C12,C14,C15,C17)</f>
        <v>1040000000</v>
      </c>
      <c r="C9" s="100"/>
    </row>
    <row r="10" spans="1:9" x14ac:dyDescent="0.25">
      <c r="A10" s="102" t="s">
        <v>76</v>
      </c>
      <c r="B10" s="91" t="s">
        <v>77</v>
      </c>
      <c r="C10" s="92"/>
    </row>
    <row r="11" spans="1:9" x14ac:dyDescent="0.25">
      <c r="A11" s="102"/>
      <c r="B11" s="37" t="s">
        <v>78</v>
      </c>
      <c r="C11" s="32">
        <v>460000000</v>
      </c>
    </row>
    <row r="12" spans="1:9" x14ac:dyDescent="0.25">
      <c r="A12" s="102"/>
      <c r="B12" s="37" t="s">
        <v>79</v>
      </c>
      <c r="C12" s="32"/>
    </row>
    <row r="13" spans="1:9" x14ac:dyDescent="0.25">
      <c r="A13" s="102"/>
      <c r="B13" s="91"/>
      <c r="C13" s="92"/>
    </row>
    <row r="14" spans="1:9" x14ac:dyDescent="0.25">
      <c r="A14" s="102"/>
      <c r="B14" s="37" t="s">
        <v>80</v>
      </c>
      <c r="C14" s="40">
        <v>580000000</v>
      </c>
    </row>
    <row r="15" spans="1:9" x14ac:dyDescent="0.25">
      <c r="A15" s="102"/>
      <c r="B15" s="37" t="s">
        <v>81</v>
      </c>
      <c r="C15" s="40"/>
      <c r="E15" t="s">
        <v>82</v>
      </c>
      <c r="F15" s="22">
        <v>0.7</v>
      </c>
    </row>
    <row r="16" spans="1:9" x14ac:dyDescent="0.25">
      <c r="A16" s="102"/>
      <c r="B16" s="91" t="s">
        <v>83</v>
      </c>
      <c r="C16" s="92"/>
      <c r="E16" t="s">
        <v>84</v>
      </c>
      <c r="F16" s="23">
        <v>0.3</v>
      </c>
      <c r="I16" s="25"/>
    </row>
    <row r="17" spans="1:9" x14ac:dyDescent="0.25">
      <c r="A17" s="102"/>
      <c r="B17" s="37"/>
      <c r="C17" s="41"/>
      <c r="F17" s="26"/>
      <c r="I17" s="25"/>
    </row>
    <row r="18" spans="1:9" ht="23.25" customHeight="1" x14ac:dyDescent="0.25">
      <c r="A18" s="39" t="s">
        <v>85</v>
      </c>
      <c r="B18" s="86" t="s">
        <v>123</v>
      </c>
      <c r="C18" s="87"/>
    </row>
    <row r="19" spans="1:9" ht="60" x14ac:dyDescent="0.25">
      <c r="A19" s="36" t="s">
        <v>86</v>
      </c>
      <c r="B19" s="93" t="s">
        <v>186</v>
      </c>
      <c r="C19" s="94"/>
    </row>
    <row r="20" spans="1:9" ht="15" customHeight="1" x14ac:dyDescent="0.25">
      <c r="A20" s="21" t="s">
        <v>87</v>
      </c>
      <c r="B20" s="88">
        <f>((C22+C23+C25+C26+C30+C28+C32+C34+C29+C33)-C37)*C36*C38</f>
        <v>420508557</v>
      </c>
      <c r="C20" s="88"/>
    </row>
    <row r="21" spans="1:9" x14ac:dyDescent="0.25">
      <c r="A21" s="7" t="s">
        <v>88</v>
      </c>
      <c r="B21" s="95" t="s">
        <v>77</v>
      </c>
      <c r="C21" s="96"/>
    </row>
    <row r="22" spans="1:9" x14ac:dyDescent="0.25">
      <c r="A22" s="97"/>
      <c r="B22" s="37" t="s">
        <v>78</v>
      </c>
      <c r="C22" s="32">
        <v>120508557</v>
      </c>
    </row>
    <row r="23" spans="1:9" x14ac:dyDescent="0.25">
      <c r="A23" s="98"/>
      <c r="B23" s="37" t="s">
        <v>79</v>
      </c>
      <c r="C23" s="32">
        <v>0</v>
      </c>
    </row>
    <row r="24" spans="1:9" x14ac:dyDescent="0.25">
      <c r="A24" s="98"/>
      <c r="B24" s="91" t="s">
        <v>89</v>
      </c>
      <c r="C24" s="92"/>
    </row>
    <row r="25" spans="1:9" x14ac:dyDescent="0.25">
      <c r="A25" s="98"/>
      <c r="B25" s="37" t="s">
        <v>80</v>
      </c>
      <c r="C25" s="32">
        <v>300000000</v>
      </c>
    </row>
    <row r="26" spans="1:9" ht="29.1" customHeight="1" x14ac:dyDescent="0.25">
      <c r="A26" s="98"/>
      <c r="B26" s="37" t="s">
        <v>90</v>
      </c>
      <c r="C26" s="32">
        <v>0</v>
      </c>
    </row>
    <row r="27" spans="1:9" x14ac:dyDescent="0.25">
      <c r="A27" s="98"/>
      <c r="B27" s="91" t="s">
        <v>91</v>
      </c>
      <c r="C27" s="92"/>
    </row>
    <row r="28" spans="1:9" x14ac:dyDescent="0.25">
      <c r="A28" s="98"/>
      <c r="B28" s="37" t="s">
        <v>92</v>
      </c>
      <c r="C28" s="32">
        <v>0</v>
      </c>
    </row>
    <row r="29" spans="1:9" x14ac:dyDescent="0.25">
      <c r="A29" s="98"/>
      <c r="B29" s="37" t="s">
        <v>78</v>
      </c>
      <c r="C29" s="32">
        <v>0</v>
      </c>
    </row>
    <row r="30" spans="1:9" x14ac:dyDescent="0.25">
      <c r="A30" s="98"/>
      <c r="B30" s="37" t="s">
        <v>79</v>
      </c>
      <c r="C30" s="32">
        <v>0</v>
      </c>
    </row>
    <row r="31" spans="1:9" x14ac:dyDescent="0.25">
      <c r="A31" s="98"/>
      <c r="B31" s="91" t="s">
        <v>93</v>
      </c>
      <c r="C31" s="92"/>
    </row>
    <row r="32" spans="1:9" x14ac:dyDescent="0.25">
      <c r="A32" s="98"/>
      <c r="B32" s="37"/>
      <c r="C32" s="32"/>
    </row>
    <row r="33" spans="1:3" x14ac:dyDescent="0.25">
      <c r="A33" s="98"/>
      <c r="B33" s="37" t="s">
        <v>78</v>
      </c>
      <c r="C33" s="32">
        <v>0</v>
      </c>
    </row>
    <row r="34" spans="1:3" x14ac:dyDescent="0.25">
      <c r="A34" s="98"/>
      <c r="B34" s="37" t="s">
        <v>79</v>
      </c>
      <c r="C34" s="32">
        <v>0</v>
      </c>
    </row>
    <row r="35" spans="1:3" x14ac:dyDescent="0.25">
      <c r="A35" s="98"/>
      <c r="B35" s="91" t="s">
        <v>94</v>
      </c>
      <c r="C35" s="92"/>
    </row>
    <row r="36" spans="1:3" x14ac:dyDescent="0.25">
      <c r="A36" s="98"/>
      <c r="B36" s="37" t="s">
        <v>95</v>
      </c>
      <c r="C36" s="33">
        <v>1</v>
      </c>
    </row>
    <row r="37" spans="1:3" x14ac:dyDescent="0.25">
      <c r="A37" s="98"/>
      <c r="B37" s="37" t="s">
        <v>39</v>
      </c>
      <c r="C37" s="34"/>
    </row>
    <row r="38" spans="1:3" x14ac:dyDescent="0.25">
      <c r="A38" s="98"/>
      <c r="B38" s="37" t="s">
        <v>96</v>
      </c>
      <c r="C38" s="33">
        <v>1</v>
      </c>
    </row>
    <row r="39" spans="1:3" x14ac:dyDescent="0.25">
      <c r="A39" s="24" t="s">
        <v>97</v>
      </c>
      <c r="B39" s="88">
        <f>IFERROR(B20*(VLOOKUP(B18,E15:F17,2,0)),16666)</f>
        <v>16666</v>
      </c>
      <c r="C39" s="88"/>
    </row>
    <row r="40" spans="1:3" ht="93" customHeight="1" x14ac:dyDescent="0.25">
      <c r="A40" s="36" t="s">
        <v>98</v>
      </c>
      <c r="B40" s="89" t="s">
        <v>185</v>
      </c>
      <c r="C40" s="90"/>
    </row>
    <row r="41" spans="1:3" ht="211.5" customHeight="1" x14ac:dyDescent="0.25">
      <c r="A41" s="36" t="s">
        <v>99</v>
      </c>
      <c r="B41" s="84" t="s">
        <v>184</v>
      </c>
      <c r="C41" s="85"/>
    </row>
    <row r="42" spans="1:3" ht="26.1" customHeight="1" x14ac:dyDescent="0.25">
      <c r="A42" s="43" t="s">
        <v>100</v>
      </c>
      <c r="B42" s="43"/>
      <c r="C42" s="43"/>
    </row>
    <row r="43" spans="1:3" x14ac:dyDescent="0.25">
      <c r="A43" s="42" t="s">
        <v>101</v>
      </c>
      <c r="B43" s="83" t="s">
        <v>183</v>
      </c>
      <c r="C43" s="83"/>
    </row>
    <row r="44" spans="1:3" ht="41.1" customHeight="1" x14ac:dyDescent="0.25">
      <c r="A44" s="42" t="s">
        <v>102</v>
      </c>
      <c r="B44" s="83" t="s">
        <v>182</v>
      </c>
      <c r="C44" s="83"/>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Hoja2!$F$1:$F$3</xm:f>
          </x14:formula1>
          <xm:sqref>B18</xm:sqref>
        </x14:dataValidation>
        <x14:dataValidation type="list" allowBlank="1" showInputMessage="1" showErrorMessage="1" xr:uid="{00000000-0002-0000-0200-000001000000}">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tabColor theme="3" tint="-0.499984740745262"/>
  </sheetPr>
  <dimension ref="A1:C17"/>
  <sheetViews>
    <sheetView workbookViewId="0">
      <selection activeCell="B14" sqref="B14:C14"/>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81" t="s">
        <v>103</v>
      </c>
      <c r="B1" s="81"/>
      <c r="C1" s="81"/>
    </row>
    <row r="2" spans="1:3" x14ac:dyDescent="0.25">
      <c r="A2" s="20" t="s">
        <v>33</v>
      </c>
      <c r="B2" s="71" t="str">
        <f>'AUTOS NOTA 324'!B2:C2</f>
        <v xml:space="preserve">105643479   APJ32533
 </v>
      </c>
      <c r="C2" s="72"/>
    </row>
    <row r="3" spans="1:3" x14ac:dyDescent="0.25">
      <c r="A3" s="5" t="s">
        <v>1</v>
      </c>
      <c r="B3" s="47" t="str">
        <f>'AUTOS  NOTA 322'!B2:C2</f>
        <v>176143112001-2024-00142-00</v>
      </c>
      <c r="C3" s="47"/>
    </row>
    <row r="4" spans="1:3" x14ac:dyDescent="0.25">
      <c r="A4" s="5" t="s">
        <v>2</v>
      </c>
      <c r="B4" s="47" t="str">
        <f>'AUTOS  NOTA 322'!B3:C3</f>
        <v>JUZGADO 001 CIVIL DEL CIRCUITO DE RIOSUCIO (CALDAS)</v>
      </c>
      <c r="C4" s="47"/>
    </row>
    <row r="5" spans="1:3" x14ac:dyDescent="0.25">
      <c r="A5" s="5" t="s">
        <v>3</v>
      </c>
      <c r="B5" s="47" t="str">
        <f>'AUTOS  NOTA 322'!B4:C4</f>
        <v xml:space="preserve">1. Augusto Fernando Sánchez, C.C. No. 1.036.601.788 (propietario vehículo EST106)
2. Grupo Fesmon S.A.S antes CH CARGA S.A.S., NIT 901392984-1 (calidad de empleador del señor Sánchez Bernal)
3. Finesa S.A, NIT 805012610–5 (en calidad de tomador y asegurado de la póliza número 022309537/7846 expedida por ALLIANZ)
4. Allianz Seguros S.A. (en calidad de asegurador del vehículo EST106)
</v>
      </c>
      <c r="C5" s="47"/>
    </row>
    <row r="6" spans="1:3" ht="15" customHeight="1" x14ac:dyDescent="0.25">
      <c r="A6" s="5" t="s">
        <v>4</v>
      </c>
      <c r="B6" s="47" t="str">
        <f>'AUTOS  NOTA 322'!B5:C5</f>
        <v xml:space="preserve">1. Sara Sánchez Gallego (menor de edad) T.I. No. 1.055.358.563 (hija de la víctima directa) representada por su madre Jackeline Andrea Gallego Alarcón, C.C. No. 24.341.271.
2. Isabella Sánchez Gallego, C.C. No. 1.055.359.564 (hija de la víctima directa)
3. María Teresa Bernal, C.C. No. 25.053.222 (madre de la víctima directa)
4. Marco Fidel Sánchez Gutiérrez, C.C. No. 15.912.179 (padre de la víctima directa) 
5. Cristian Camilo Sánchez Bernal, C.C. No. 9.911.353 (hermano de la víctima directa)
6. Mayra Alejandra Sánchez Bernal, C.C. No. 1.059.700.708 (hermana de la víctima directa) 
</v>
      </c>
      <c r="C6" s="47"/>
    </row>
    <row r="7" spans="1:3" ht="15" customHeight="1" x14ac:dyDescent="0.25">
      <c r="A7" s="5" t="s">
        <v>5</v>
      </c>
      <c r="B7" s="47" t="str">
        <f>'AUTOS  NOTA 322'!B6:C6</f>
        <v>DEMANDA DIRECTA</v>
      </c>
      <c r="C7" s="47"/>
    </row>
    <row r="8" spans="1:3" ht="15" customHeight="1" x14ac:dyDescent="0.25">
      <c r="A8" s="31" t="s">
        <v>34</v>
      </c>
      <c r="B8" s="47" t="str">
        <f>'AUTOS  NOTA 322'!B7:C8</f>
        <v>JULIÁN MAURICIO SÁNCHEZ BERNAL</v>
      </c>
      <c r="C8" s="47"/>
    </row>
    <row r="9" spans="1:3" ht="18.95" customHeight="1" x14ac:dyDescent="0.25">
      <c r="A9" s="5" t="s">
        <v>104</v>
      </c>
      <c r="B9" s="47" t="s">
        <v>82</v>
      </c>
      <c r="C9" s="47"/>
    </row>
    <row r="10" spans="1:3" x14ac:dyDescent="0.25">
      <c r="A10" s="7" t="s">
        <v>88</v>
      </c>
      <c r="B10" s="105">
        <f>'AUTOS NOTA 324'!B20:C20</f>
        <v>420508557</v>
      </c>
      <c r="C10" s="105"/>
    </row>
    <row r="11" spans="1:3" x14ac:dyDescent="0.25">
      <c r="A11" s="7" t="s">
        <v>105</v>
      </c>
      <c r="B11" s="106">
        <v>50000000</v>
      </c>
      <c r="C11" s="47"/>
    </row>
    <row r="12" spans="1:3" ht="30" x14ac:dyDescent="0.25">
      <c r="A12" s="7" t="s">
        <v>106</v>
      </c>
      <c r="B12" s="103"/>
      <c r="C12" s="104"/>
    </row>
    <row r="13" spans="1:3" ht="45" x14ac:dyDescent="0.25">
      <c r="A13" s="5" t="s">
        <v>107</v>
      </c>
      <c r="B13" s="47"/>
      <c r="C13" s="47"/>
    </row>
    <row r="14" spans="1:3" ht="45" x14ac:dyDescent="0.25">
      <c r="A14" s="5" t="s">
        <v>108</v>
      </c>
      <c r="B14" s="47"/>
      <c r="C14" s="47"/>
    </row>
    <row r="15" spans="1:3" x14ac:dyDescent="0.25">
      <c r="A15" s="5" t="s">
        <v>109</v>
      </c>
      <c r="B15" s="6"/>
      <c r="C15" s="6"/>
    </row>
    <row r="16" spans="1:3" x14ac:dyDescent="0.25">
      <c r="A16" s="7" t="s">
        <v>110</v>
      </c>
      <c r="B16" s="47"/>
      <c r="C16" s="47"/>
    </row>
    <row r="17" spans="1:3" x14ac:dyDescent="0.25">
      <c r="A17" s="6" t="s">
        <v>111</v>
      </c>
      <c r="B17" s="104"/>
      <c r="C17" s="10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Hoja2!$B$1:$B$2</xm:f>
          </x14:formula1>
          <xm:sqref>B13:C13 B15 B16:C16</xm:sqref>
        </x14:dataValidation>
        <x14:dataValidation type="list" allowBlank="1" showInputMessage="1" showErrorMessage="1" xr:uid="{00000000-0002-0000-0400-000001000000}">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42578125" customWidth="1"/>
    <col min="13" max="13" width="16" customWidth="1"/>
  </cols>
  <sheetData>
    <row r="1" spans="1:15" x14ac:dyDescent="0.25">
      <c r="A1" s="9" t="s">
        <v>40</v>
      </c>
      <c r="B1" t="s">
        <v>112</v>
      </c>
      <c r="C1" s="9" t="s">
        <v>44</v>
      </c>
      <c r="D1" s="9" t="s">
        <v>113</v>
      </c>
      <c r="E1" s="3" t="s">
        <v>50</v>
      </c>
      <c r="F1" s="2" t="s">
        <v>82</v>
      </c>
      <c r="G1" s="4">
        <v>0</v>
      </c>
      <c r="H1" t="s">
        <v>16</v>
      </c>
      <c r="I1" t="s">
        <v>114</v>
      </c>
      <c r="K1" t="s">
        <v>115</v>
      </c>
      <c r="L1" s="30" t="s">
        <v>116</v>
      </c>
      <c r="M1" t="s">
        <v>117</v>
      </c>
      <c r="N1" t="s">
        <v>82</v>
      </c>
      <c r="O1" t="s">
        <v>118</v>
      </c>
    </row>
    <row r="2" spans="1:15" x14ac:dyDescent="0.25">
      <c r="A2" t="s">
        <v>117</v>
      </c>
      <c r="B2" t="s">
        <v>119</v>
      </c>
      <c r="C2" t="s">
        <v>120</v>
      </c>
      <c r="D2" s="2" t="s">
        <v>121</v>
      </c>
      <c r="E2" s="1" t="s">
        <v>122</v>
      </c>
      <c r="F2" s="2" t="s">
        <v>123</v>
      </c>
      <c r="G2" s="4">
        <v>0.7</v>
      </c>
      <c r="H2" t="s">
        <v>124</v>
      </c>
      <c r="I2" t="s">
        <v>125</v>
      </c>
      <c r="K2" t="s">
        <v>126</v>
      </c>
      <c r="L2" s="30" t="s">
        <v>127</v>
      </c>
      <c r="M2" t="s">
        <v>128</v>
      </c>
      <c r="N2" t="s">
        <v>84</v>
      </c>
      <c r="O2" t="s">
        <v>119</v>
      </c>
    </row>
    <row r="3" spans="1:15" x14ac:dyDescent="0.25">
      <c r="A3" t="s">
        <v>128</v>
      </c>
      <c r="C3" t="s">
        <v>129</v>
      </c>
      <c r="D3" s="2" t="s">
        <v>130</v>
      </c>
      <c r="E3" s="1" t="s">
        <v>131</v>
      </c>
      <c r="F3" s="2" t="s">
        <v>84</v>
      </c>
      <c r="G3" s="4">
        <v>0.3</v>
      </c>
      <c r="H3" t="s">
        <v>132</v>
      </c>
      <c r="I3" t="s">
        <v>133</v>
      </c>
      <c r="L3" s="30" t="s">
        <v>37</v>
      </c>
      <c r="M3" t="s">
        <v>134</v>
      </c>
      <c r="N3" t="s">
        <v>123</v>
      </c>
    </row>
    <row r="4" spans="1:15" x14ac:dyDescent="0.25">
      <c r="A4" t="s">
        <v>134</v>
      </c>
      <c r="C4" t="s">
        <v>135</v>
      </c>
      <c r="E4" s="1" t="s">
        <v>136</v>
      </c>
      <c r="H4" t="s">
        <v>137</v>
      </c>
      <c r="I4" t="s">
        <v>138</v>
      </c>
      <c r="L4" t="s">
        <v>139</v>
      </c>
    </row>
    <row r="5" spans="1:15" x14ac:dyDescent="0.25">
      <c r="A5" t="s">
        <v>140</v>
      </c>
      <c r="E5" s="1" t="s">
        <v>141</v>
      </c>
      <c r="H5" t="s">
        <v>142</v>
      </c>
      <c r="I5" t="s">
        <v>143</v>
      </c>
      <c r="L5" s="30" t="s">
        <v>144</v>
      </c>
    </row>
    <row r="6" spans="1:15" x14ac:dyDescent="0.25">
      <c r="E6" s="1" t="s">
        <v>145</v>
      </c>
      <c r="I6" t="s">
        <v>146</v>
      </c>
      <c r="L6" s="30" t="s">
        <v>147</v>
      </c>
    </row>
    <row r="7" spans="1:15" x14ac:dyDescent="0.25">
      <c r="E7" s="1" t="s">
        <v>148</v>
      </c>
      <c r="I7" t="s">
        <v>149</v>
      </c>
      <c r="L7" s="30" t="s">
        <v>150</v>
      </c>
    </row>
    <row r="8" spans="1:15" x14ac:dyDescent="0.25">
      <c r="E8" s="1" t="s">
        <v>151</v>
      </c>
      <c r="L8" s="30" t="s">
        <v>91</v>
      </c>
    </row>
    <row r="9" spans="1:15" x14ac:dyDescent="0.25">
      <c r="L9" s="30" t="s">
        <v>152</v>
      </c>
    </row>
    <row r="10" spans="1:15" x14ac:dyDescent="0.25">
      <c r="L10" s="30" t="s">
        <v>153</v>
      </c>
    </row>
    <row r="11" spans="1:15" x14ac:dyDescent="0.25">
      <c r="L11" s="30" t="s">
        <v>154</v>
      </c>
    </row>
    <row r="12" spans="1:15" x14ac:dyDescent="0.25">
      <c r="L12" s="30" t="s">
        <v>155</v>
      </c>
    </row>
    <row r="13" spans="1:15" x14ac:dyDescent="0.25">
      <c r="L13" s="30" t="s">
        <v>156</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F19B866-0F38-4332-A42A-1C35F2E5BFBC}">
  <ds:schemaRefs>
    <ds:schemaRef ds:uri="http://schemas.microsoft.com/sharepoint/v3/contenttype/forms"/>
  </ds:schemaRefs>
</ds:datastoreItem>
</file>

<file path=customXml/itemProps2.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E20B7E-10EE-4801-BB57-1803224B08F4}">
  <ds:schemaRefs>
    <ds:schemaRef ds:uri="http://purl.org/dc/dcmitype/"/>
    <ds:schemaRef ds:uri="http://schemas.openxmlformats.org/package/2006/metadata/core-properties"/>
    <ds:schemaRef ds:uri="http://www.w3.org/XML/1998/namespace"/>
    <ds:schemaRef ds:uri="http://schemas.microsoft.com/office/infopath/2007/PartnerControls"/>
    <ds:schemaRef ds:uri="e7d3d6e7-89cb-4750-b948-5e984f176bb6"/>
    <ds:schemaRef ds:uri="4382931b-6036-484b-ad41-6810b26eb986"/>
    <ds:schemaRef ds:uri="http://schemas.microsoft.com/office/2006/documentManagement/types"/>
    <ds:schemaRef ds:uri="http://purl.org/dc/elements/1.1/"/>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Daniel Lozano Villota</cp:lastModifiedBy>
  <cp:revision/>
  <dcterms:created xsi:type="dcterms:W3CDTF">2020-12-07T14:41:17Z</dcterms:created>
  <dcterms:modified xsi:type="dcterms:W3CDTF">2024-09-16T23:53:07Z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