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usuario\Documents\GHA\PROCESOS Y DEMAS\INFORMES INICIALES\"/>
    </mc:Choice>
  </mc:AlternateContent>
  <xr:revisionPtr revIDLastSave="0" documentId="13_ncr:1_{B3E91E27-11CC-4EBC-B47C-E1D1192F15FE}" xr6:coauthVersionLast="47" xr6:coauthVersionMax="47" xr10:uidLastSave="{00000000-0000-0000-0000-000000000000}"/>
  <bookViews>
    <workbookView xWindow="28680" yWindow="-120" windowWidth="29040" windowHeight="1584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8" l="1"/>
  <c r="B5" i="8"/>
  <c r="B2" i="8"/>
  <c r="B20" i="8"/>
  <c r="B39" i="8" s="1"/>
  <c r="B10" i="9" l="1"/>
  <c r="B2" i="9" l="1"/>
  <c r="B8" i="9" l="1"/>
  <c r="B7" i="9"/>
  <c r="B6" i="9"/>
  <c r="B5" i="9"/>
  <c r="B4" i="9"/>
  <c r="B3" i="9"/>
  <c r="B8" i="8"/>
  <c r="B7" i="8"/>
  <c r="B4" i="8"/>
  <c r="B3" i="8"/>
  <c r="B8" i="7"/>
  <c r="B4" i="7" l="1"/>
  <c r="B5" i="7"/>
  <c r="B6" i="7"/>
  <c r="B7" i="7"/>
  <c r="B3" i="7"/>
  <c r="B9" i="8"/>
  <c r="B11" i="9" l="1"/>
</calcChain>
</file>

<file path=xl/sharedStrings.xml><?xml version="1.0" encoding="utf-8"?>
<sst xmlns="http://schemas.openxmlformats.org/spreadsheetml/2006/main" count="234" uniqueCount="180">
  <si>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</si>
  <si>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</si>
  <si>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</si>
  <si>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</si>
  <si>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</si>
  <si>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</si>
  <si>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</si>
  <si>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</si>
  <si>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</si>
  <si>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</si>
  <si>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</si>
  <si>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</si>
  <si>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</si>
  <si>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</si>
  <si>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</si>
  <si>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</si>
  <si>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</si>
  <si>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</si>
  <si>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</si>
  <si>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</si>
  <si>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</si>
  <si>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</si>
  <si>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</si>
  <si>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</si>
  <si>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</si>
  <si>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</si>
  <si>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</si>
  <si>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</si>
  <si>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</si>
  <si>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</si>
  <si>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</si>
  <si>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</si>
  <si>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</si>
  <si>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</si>
  <si>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</si>
  <si>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</si>
  <si>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</si>
  <si>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</si>
  <si>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</si>
  <si>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</si>
  <si>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</si>
  <si>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</si>
  <si>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</si>
  <si>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</si>
  <si>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</si>
  <si>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</si>
  <si>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</si>
  <si>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</si>
  <si>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</si>
  <si>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</si>
  <si>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</si>
  <si>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</si>
  <si>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</si>
  <si>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</si>
  <si>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</si>
  <si>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</si>
  <si>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</si>
  <si>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</si>
  <si>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</si>
  <si>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</si>
  <si>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</si>
  <si>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</si>
  <si>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</si>
  <si>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</si>
  <si>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</si>
  <si>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</si>
  <si>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</si>
  <si>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</si>
  <si>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</si>
  <si>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</si>
  <si>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</si>
  <si>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</si>
  <si>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</si>
  <si>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</si>
  <si>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</si>
  <si>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</si>
  <si>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</si>
  <si>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</si>
  <si>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</si>
  <si>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</si>
  <si>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</si>
  <si>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</si>
  <si>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</si>
  <si>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</si>
  <si>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</si>
  <si>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</si>
  <si>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</si>
  <si>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</si>
  <si>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</si>
  <si>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</si>
  <si>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</si>
  <si>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</si>
  <si>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</si>
  <si>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</si>
  <si>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</si>
  <si>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</si>
  <si>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</si>
  <si>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</si>
  <si>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</si>
  <si>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</si>
  <si>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</si>
  <si>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</si>
  <si>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</si>
  <si>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</si>
  <si>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</si>
  <si>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</si>
  <si>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</si>
  <si>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</si>
  <si>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</si>
  <si>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</si>
  <si>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</si>
  <si>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</si>
  <si>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</si>
  <si>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</si>
  <si>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</si>
  <si>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</si>
  <si>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</si>
  <si>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</si>
  <si>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</si>
  <si>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</si>
  <si>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</si>
  <si>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</si>
  <si>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</si>
  <si>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</si>
  <si>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</si>
  <si>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</si>
  <si>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</si>
  <si>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</si>
  <si>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</si>
  <si>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</si>
  <si>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</si>
  <si>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</si>
  <si>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</si>
  <si>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</si>
  <si>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</si>
  <si>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</si>
  <si>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</si>
  <si>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</si>
  <si>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</si>
  <si>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</si>
  <si>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</si>
  <si>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</si>
  <si>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</si>
  <si>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</si>
  <si>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</si>
  <si>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</si>
  <si>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</si>
  <si>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</si>
  <si>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</si>
  <si>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</si>
  <si>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</si>
  <si>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</si>
  <si>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</si>
  <si>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</si>
  <si>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</si>
  <si>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</si>
  <si>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</si>
  <si>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EDWIN AUGUSTO MEDINA GALLO C.C. 1.052.379.703
GERMAN FONSECA C.C. 79.298.476
ALLIANZ SEGUROS S.A. NIT. 860.026.182-5</t>
  </si>
  <si>
    <t>21 de mayo de 2022</t>
  </si>
  <si>
    <t>SE DESCONOCE</t>
  </si>
  <si>
    <t>El día 21 de mayo de 2022 se presenta un hecho de tránsito a la altura del municipio de Alban, Cundinamarca, en el que se vio involucrado el vehículo tipo motocicleta de placas QTR-17D en el que se transporta como conductor el señor Benjamín Torres Ramírez y en calidad de pasajera la señora Doris Ramírez Ávila. Así mismo se vio involucrado el vehiculo automotor tipo tractocamión de placas SNT-868 conducido por el señor Edwin Augusto Medina Gallo y de propiedad del señor Germán Fonseca.
El hecho se produjo como consecuencia de la maniobra de adelantamiento del vehículo de placas SNT-868 el cual sin precaución cierra la motocicleta de placas QTR-17D lo que ocasiono que la señora Doris Ramírez Ávila sufriera “fractura de epífisis de la tibia, fractura de platillos tibiales con extensión a difisis de tibia izquierda abierta grado III, deformidad en tercio medio de la pierna”.
La señora Ramírez Ávila contó con múltiples incapacidades emitidas por la Clínica Medical y la clínica MEDICAFA que suman en total 105 días. Adicionalmente, fue valorada por medicina legal en donde le fueron emitidas múltiples incapacidades provisionales que alcanzaron un lapso total de 8 meses y posteriormente una incapacidad definitiva médico legal de 60 días.</t>
  </si>
  <si>
    <t>01 de diciembre de 1962</t>
  </si>
  <si>
    <t>59 años</t>
  </si>
  <si>
    <t>CALLE 45C SUR NO. 95A 11 APARTAMENTO 503 TORRE 15 BOSA SENDEROS PORVENIR 2</t>
  </si>
  <si>
    <t>latora14@hotmail.com</t>
  </si>
  <si>
    <t xml:space="preserve">DORIS RAMÍREZ ÁVILA </t>
  </si>
  <si>
    <t>SNT-868</t>
  </si>
  <si>
    <t>12 DE SEPTIEMBRE DE 2024</t>
  </si>
  <si>
    <t>30 DE JULIO DE 2024</t>
  </si>
  <si>
    <t>JUZGADO VEINTISEIS CIVIL MUNICIPAL DE BOGOTÁ D.C.</t>
  </si>
  <si>
    <t>11001400302620230064100</t>
  </si>
  <si>
    <t xml:space="preserve">German Fonseca </t>
  </si>
  <si>
    <t>79.298.476</t>
  </si>
  <si>
    <t>02 DE SEPTIEMBRE DE 2024</t>
  </si>
  <si>
    <t>EXCEPCIONES FRENTE A LA DEMANDA
1.	Inexistencia de responsabilidad a cargo de los demandados por la falta de acreditación del nexo causal.
2.	Anulación de la presunción de culpa como consecuencia de la concurrencia de actividades peligrosas.
3.	Reducción de la indemnización como consecuencia de la incidencia de la conducta de Benjamín Torres Ramírez en la producción del daño.
4.	Inexistencia y falta de prueba del lucro cesante.
5.	Tasación Exorbitante del Daño Moral.
6.	Improcedencia del reconocimiento del daño a la salud.
7.	Genérica o innominada 
EXCEPCIONES DE FONDO FRENTE AL CONTRATO DE SEGURO
1.	Inexistencia de obligación de indemnizar a cargo de Allianz Seguros S.A. por incumplimiento de las cargas del artículo 1077 del código de comercio.
2.	Riesgos expresamente excluidos en la póliza de seguro No. 023040917/2
3.	Carácter meramente indemnizatorio de los contratos de seguro.
4.	En cualquier caso, de ninguna forma se podrá exceder el límite del valor asegurado.
5.	Límites máximos de responsabilidad del asegurador en lo atinente al deducible pactado de $1.800.000.
6.	Prescripción ordinaria de la acción derivada del contrato de seguro.
7.	Genérica o innominada.</t>
  </si>
  <si>
    <t>SINIESTRO: 114453569 - APJ: 32588</t>
  </si>
  <si>
    <t xml:space="preserve">01 DE SEPTIEMBRE DE 2023 </t>
  </si>
  <si>
    <t>DORIS RAMIREZ AVILA C.C. 35.517.856 
SUCESION PROCESAL
BENJAMIN TORRES RAMIREZ C.C. 1.070.969.053 (HIJO) NACIMIENTO: 18/01/1994
CATERINE TORRES RAMIREZ (HIJA) NACIMIENTO: 12/09/1990
XIOMARA TORRES RAMIREZ (HIJA) NACIMIENTO: 05/02/1995
LADY JOHANNA TORRES RAMIREZ (HIJA) NACIMIENTO: 14/09/1987</t>
  </si>
  <si>
    <t>La contingencia se califica como PROBABLE, teniendo en cuenta que las pruebas aportadas con la demanda acreditan la responsabilidad del asegurado en la ocurrencia del accidente de tránsito. 
Lo primero que debe tomarse en consideración, es que la Póliza Auto Colectivo Pesados No. 023040917/2, cuyo asegurado es Germán Fonseca, presta cobertura material y temporal, de conformidad con los hechos y pretensiones expuestas en el líbelo de la demanda. Frente a la cobertura temporal, debe señalarse que el accidente de tránsito ocurrió el 21 de mayo de 2022, es decir, dentro del periodo de vigencia de la póliza, comprendida entre el 16 de enero de 2022 hasta el 15 de enero de 2023. Aunado a ello, presta cobertura material en tanto ampara la responsabilidad civil extracontractual, pretensión que se le endilga al asegurado.
Por otro lado, frente a la responsabilidad del asegurado, debe decirse que, existen elementos probatorios que acreditan la existencia de responsabilidad en cabeza suya aún cuando no se elaboró un Informe Policial de Accidente de Tránsito atendiendo a que los vehículos no se mantuvieron en su posición final en el lugar del hecho. No obstante se encuentra un informe policivo de accidente de tránsito elaborado por la inspectora de polica encargada del municipio de Albán, que recopila las entrevistas realizadas a los conductores de ambos vehículos, en donde se puede interpretar que el vehículo asegurado se encontraba invadiendo el carril contrario al realizar una maniobra de adelantamiento y obligó a la motocicleta en la que se transportaba la víctima a realizar una maniobra evasiva, generándose el impacto con una de las llantas de tráiler, sin dejar de lado que el vehículo tipo tractocamión no se enteró del hecho hasta que fue alcanzado metros más adelante por el propio conductor de la motocicleta. Por lo indicado, la contingencia se califica como probable.</t>
  </si>
  <si>
    <t>La liquidación objetivada de pretensiones se estima en la suma de $38.444.521 teniendo en cuenta los siguientes aspectos: 
1. Lucro cesante consolidado: $13.410.477
A favor de la sucesión procesal de la señora Doris Ramírez Ávila, teniendo en cuenta para su cálculo el periodo comprendido entre la fecha de ocurrencia del hecho (21 de mayo de 2022) y la fecha de presentación de la demanda (01 de julio de 2023). Adicionalmente se tuvo en cuenta la presunción de ingreso de un salario mínimo para la época del hecho el cual fue debidamente indexado, sumando un 25% de prestaciones sociales y restando un 25% de gastos, lo que arroja como salario la suma de $1.001.789. Con lo anterior se obtiene la suma de $13.410.477
2.Lucro cesante futuro $1.989.044
A favor de la sucesión procesal de la señora Doris Ramírez Ávila, teniendo en cuenta que la victima falleció con posterioridad a la radicación de la demanda (01 de septiembre de 2023) como consecuencia de una condición de salud ajena al hecho de tránsito conforme se observa en la historia clínica contenida en el expediente (diagnóstico de cáncer con historial familiar). Es asi que se realizó dicho calculo a partir del día siguiente de la fecha de presentación de la demanda (02 de julio de 2023) hasta su fecha de fallecimiento. Con lo anterior se obtiene la suma de $1.989.044
3. Daño moral: $24.845.000 
El valor de $24.845.000 A favor de la sucesión procesal de la señora Doris Ramírez Ávila. Si bien esta tipología de perjuicio se encuentra deferida al “arbitrium judicis”, lo cierto es que en casos analogos se ha reconocido esta suma a favor de la victima directa de lesiones y o secuelas con ocasión de un accidente de tránsito razón por la cual se tendrá en cuenta este mismo valor. (sentencia SC 09/12/2013 con Rad: 88001-31-03-001-2002-00099-01 reconoció como monto máximo por este perjuicio el valor de $24.845.000 a favor de la víctima directa de lesiones y secuelas con ocasión de un accidente de tránsito, producto de la colisión de la retroexcavadora con la motocicleta que esta conducía.)
4. Daño a la Salud: $0 
No es jurídicamente viable considerar suma alguna por concepto de esta tipología de perjuicio, toda vez que el mismo en la jurisdicción ordinaria especialidad civil no constituye un daño resarcible. Lo anterior, tal y como lo ha reconocido la Corte Suprema de Justicia en sentencia SC10297-2014 con Rad: 11001-31-03-003-2003-00660-01 del 05 de agosto de 2014. En el mismo sentido, aún en el evento en que el juez adecúe esta pretensión en virtud del principio "iura novit curia" a la tipología de daño a la vida de relación, debe advertirse que en el proceso no obra prueba que acredite que las lesiones impidieron el disfrute de las actividades diarias desde el momento del accidente hasta la fecha de su fallecimiento. 
5. Deducible
Se tiene hasta ahora un total de $40.244.521 y resta aplicar el deducible pactado en la póliza y que corresponde a $1.800.000, lo que deja como resultado la suma final de $38.444.521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</si>
</sst>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6" fontId="0" fillId="0" borderId="1" xfId="1" applyNumberFormat="1" applyFont="1" applyBorder="1" applyAlignment="1" applyProtection="1">
      <alignment horizontal="justify" vertical="top"/>
      <protection locked="0"/>
    </xf>
    <xf numFmtId="6" fontId="6" fillId="7" borderId="1" xfId="1" applyNumberFormat="1" applyFont="1" applyFill="1" applyBorder="1" applyAlignment="1" applyProtection="1">
      <alignment horizontal="center" vertical="top"/>
      <protection locked="0"/>
    </xf>
    <xf numFmtId="6" fontId="0" fillId="0" borderId="1" xfId="1" applyNumberFormat="1" applyFont="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atora14@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7" sqref="B7:C7"/>
    </sheetView>
  </sheetViews>
  <sheetFormatPr baseColWidth="10" defaultColWidth="0" defaultRowHeight="14.4" x14ac:dyDescent="0.3"/>
  <cols>
    <col min="1" max="1" width="53.5546875" style="8" customWidth="1"/>
    <col min="2" max="2" width="55.33203125" style="8" customWidth="1"/>
    <col min="3" max="3" width="19.33203125" style="8" customWidth="1"/>
    <col min="4" max="16384" width="11.44140625" style="2" hidden="1"/>
  </cols>
  <sheetData>
    <row r="1" spans="1:3" ht="18" x14ac:dyDescent="0.3">
      <c r="A1" s="54" t="s">
        <v>0</v>
      </c>
      <c r="B1" s="54"/>
      <c r="C1" s="54"/>
    </row>
    <row r="2" spans="1:3" x14ac:dyDescent="0.3">
      <c r="A2" s="5" t="s">
        <v>1</v>
      </c>
      <c r="B2" s="59" t="s">
        <v>170</v>
      </c>
      <c r="C2" s="60"/>
    </row>
    <row r="3" spans="1:3" x14ac:dyDescent="0.3">
      <c r="A3" s="5" t="s">
        <v>2</v>
      </c>
      <c r="B3" s="55" t="s">
        <v>169</v>
      </c>
      <c r="C3" s="56"/>
    </row>
    <row r="4" spans="1:3" x14ac:dyDescent="0.3">
      <c r="A4" s="5" t="s">
        <v>3</v>
      </c>
      <c r="B4" s="61" t="s">
        <v>157</v>
      </c>
      <c r="C4" s="56"/>
    </row>
    <row r="5" spans="1:3" ht="31.5" customHeight="1" x14ac:dyDescent="0.3">
      <c r="A5" s="5" t="s">
        <v>4</v>
      </c>
      <c r="B5" s="61" t="s">
        <v>177</v>
      </c>
      <c r="C5" s="56"/>
    </row>
    <row r="6" spans="1:3" x14ac:dyDescent="0.3">
      <c r="A6" s="5" t="s">
        <v>5</v>
      </c>
      <c r="B6" s="50" t="s">
        <v>122</v>
      </c>
      <c r="C6" s="50"/>
    </row>
    <row r="7" spans="1:3" x14ac:dyDescent="0.3">
      <c r="A7" s="27" t="s">
        <v>6</v>
      </c>
      <c r="B7" s="55" t="s">
        <v>124</v>
      </c>
      <c r="C7" s="56"/>
    </row>
    <row r="8" spans="1:3" ht="22.95" customHeight="1" x14ac:dyDescent="0.3">
      <c r="A8" s="28" t="s">
        <v>138</v>
      </c>
      <c r="B8" s="55" t="s">
        <v>165</v>
      </c>
      <c r="C8" s="56"/>
    </row>
    <row r="9" spans="1:3" x14ac:dyDescent="0.3">
      <c r="A9" s="28" t="s">
        <v>132</v>
      </c>
      <c r="B9" s="63">
        <v>35517856</v>
      </c>
      <c r="C9" s="50"/>
    </row>
    <row r="10" spans="1:3" x14ac:dyDescent="0.3">
      <c r="A10" s="28" t="s">
        <v>7</v>
      </c>
      <c r="B10" s="48" t="s">
        <v>163</v>
      </c>
      <c r="C10" s="48"/>
    </row>
    <row r="11" spans="1:3" ht="30" customHeight="1" x14ac:dyDescent="0.3">
      <c r="A11" s="29" t="s">
        <v>8</v>
      </c>
      <c r="B11" s="48">
        <v>3144190069</v>
      </c>
      <c r="C11" s="48"/>
    </row>
    <row r="12" spans="1:3" ht="30" customHeight="1" x14ac:dyDescent="0.3">
      <c r="A12" s="5" t="s">
        <v>9</v>
      </c>
      <c r="B12" s="49" t="s">
        <v>164</v>
      </c>
      <c r="C12" s="48"/>
    </row>
    <row r="13" spans="1:3" x14ac:dyDescent="0.3">
      <c r="A13" s="5" t="s">
        <v>10</v>
      </c>
      <c r="B13" s="50" t="s">
        <v>159</v>
      </c>
      <c r="C13" s="50"/>
    </row>
    <row r="14" spans="1:3" x14ac:dyDescent="0.3">
      <c r="A14" s="5" t="s">
        <v>11</v>
      </c>
      <c r="B14" s="51" t="s">
        <v>161</v>
      </c>
      <c r="C14" s="50"/>
    </row>
    <row r="15" spans="1:3" x14ac:dyDescent="0.3">
      <c r="A15" s="5" t="s">
        <v>145</v>
      </c>
      <c r="B15" s="50" t="s">
        <v>162</v>
      </c>
      <c r="C15" s="50"/>
    </row>
    <row r="16" spans="1:3" x14ac:dyDescent="0.3">
      <c r="A16" s="5" t="s">
        <v>12</v>
      </c>
      <c r="B16" s="50" t="s">
        <v>176</v>
      </c>
      <c r="C16" s="50"/>
    </row>
    <row r="17" spans="1:3" ht="15" customHeight="1" x14ac:dyDescent="0.3">
      <c r="A17" s="5" t="s">
        <v>13</v>
      </c>
      <c r="B17" s="48" t="s">
        <v>103</v>
      </c>
      <c r="C17" s="48"/>
    </row>
    <row r="18" spans="1:3" x14ac:dyDescent="0.3">
      <c r="A18" s="5" t="s">
        <v>15</v>
      </c>
      <c r="B18" s="48" t="s">
        <v>159</v>
      </c>
      <c r="C18" s="48"/>
    </row>
    <row r="19" spans="1:3" ht="18.75" customHeight="1" x14ac:dyDescent="0.3">
      <c r="A19" s="5" t="s">
        <v>16</v>
      </c>
      <c r="B19" s="57">
        <v>1000000</v>
      </c>
      <c r="C19" s="58"/>
    </row>
    <row r="20" spans="1:3" x14ac:dyDescent="0.3">
      <c r="A20" s="5" t="s">
        <v>133</v>
      </c>
      <c r="B20" s="50">
        <v>1</v>
      </c>
      <c r="C20" s="50"/>
    </row>
    <row r="21" spans="1:3" ht="17.25" customHeight="1" x14ac:dyDescent="0.3">
      <c r="A21" s="5" t="s">
        <v>17</v>
      </c>
      <c r="B21" s="48" t="s">
        <v>93</v>
      </c>
      <c r="C21" s="48"/>
    </row>
    <row r="22" spans="1:3" x14ac:dyDescent="0.3">
      <c r="A22" s="28" t="s">
        <v>19</v>
      </c>
      <c r="B22" s="45" t="s">
        <v>158</v>
      </c>
      <c r="C22" s="45"/>
    </row>
    <row r="23" spans="1:3" x14ac:dyDescent="0.3">
      <c r="A23" s="28" t="s">
        <v>20</v>
      </c>
      <c r="B23" s="47" t="s">
        <v>159</v>
      </c>
      <c r="C23" s="45"/>
    </row>
    <row r="24" spans="1:3" x14ac:dyDescent="0.3">
      <c r="A24" s="28" t="s">
        <v>21</v>
      </c>
      <c r="B24" s="47" t="s">
        <v>159</v>
      </c>
      <c r="C24" s="45"/>
    </row>
    <row r="25" spans="1:3" x14ac:dyDescent="0.3">
      <c r="A25" s="62" t="s">
        <v>147</v>
      </c>
      <c r="B25" s="45" t="s">
        <v>160</v>
      </c>
      <c r="C25" s="46"/>
    </row>
    <row r="26" spans="1:3" x14ac:dyDescent="0.3">
      <c r="A26" s="62"/>
      <c r="B26" s="46"/>
      <c r="C26" s="46"/>
    </row>
    <row r="27" spans="1:3" ht="100.5" customHeight="1" x14ac:dyDescent="0.3">
      <c r="A27" s="62"/>
      <c r="B27" s="46"/>
      <c r="C27" s="46"/>
    </row>
    <row r="28" spans="1:3" x14ac:dyDescent="0.3">
      <c r="A28" s="28" t="s">
        <v>23</v>
      </c>
      <c r="B28" s="46" t="s">
        <v>171</v>
      </c>
      <c r="C28" s="46"/>
    </row>
    <row r="29" spans="1:3" x14ac:dyDescent="0.3">
      <c r="A29" s="28" t="s">
        <v>24</v>
      </c>
      <c r="B29" s="46" t="s">
        <v>172</v>
      </c>
      <c r="C29" s="46"/>
    </row>
    <row r="30" spans="1:3" x14ac:dyDescent="0.3">
      <c r="A30" s="28" t="s">
        <v>25</v>
      </c>
      <c r="B30" s="46" t="s">
        <v>166</v>
      </c>
      <c r="C30" s="46"/>
    </row>
    <row r="31" spans="1:3" x14ac:dyDescent="0.3">
      <c r="A31" s="28" t="s">
        <v>134</v>
      </c>
      <c r="B31" s="46" t="s">
        <v>159</v>
      </c>
      <c r="C31" s="46"/>
    </row>
    <row r="32" spans="1:3" x14ac:dyDescent="0.3">
      <c r="A32" s="28" t="s">
        <v>26</v>
      </c>
      <c r="B32" s="52" t="s">
        <v>168</v>
      </c>
      <c r="C32" s="53"/>
    </row>
    <row r="33" spans="1:3" x14ac:dyDescent="0.3">
      <c r="A33" s="5" t="s">
        <v>27</v>
      </c>
      <c r="B33" s="51" t="s">
        <v>173</v>
      </c>
      <c r="C33" s="51"/>
    </row>
    <row r="34" spans="1:3" ht="43.2" x14ac:dyDescent="0.3">
      <c r="A34" s="5" t="s">
        <v>135</v>
      </c>
      <c r="B34" s="51" t="s">
        <v>167</v>
      </c>
      <c r="C34" s="50"/>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82F3443E-8C80-4DEC-83C4-146A1670BC52}"/>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7" sqref="B7:C7"/>
    </sheetView>
  </sheetViews>
  <sheetFormatPr baseColWidth="10" defaultColWidth="0" defaultRowHeight="14.4" x14ac:dyDescent="0.3"/>
  <cols>
    <col min="1" max="1" width="49.6640625" customWidth="1"/>
    <col min="2" max="2" width="31.44140625" customWidth="1"/>
    <col min="3" max="3" width="90.33203125" customWidth="1"/>
    <col min="4" max="16384" width="11.44140625" hidden="1"/>
  </cols>
  <sheetData>
    <row r="1" spans="1:3" ht="18" x14ac:dyDescent="0.3">
      <c r="A1" s="64" t="s">
        <v>28</v>
      </c>
      <c r="B1" s="64"/>
      <c r="C1" s="64"/>
    </row>
    <row r="2" spans="1:3" ht="15.75" customHeight="1" x14ac:dyDescent="0.3">
      <c r="A2" s="20" t="s">
        <v>29</v>
      </c>
      <c r="B2" s="65" t="s">
        <v>175</v>
      </c>
      <c r="C2" s="66"/>
    </row>
    <row r="3" spans="1:3" s="2" customFormat="1" x14ac:dyDescent="0.3">
      <c r="A3" s="5" t="s">
        <v>1</v>
      </c>
      <c r="B3" s="50" t="str">
        <f>'AUTOS  NOTA 322'!B2:C2</f>
        <v>11001400302620230064100</v>
      </c>
      <c r="C3" s="50"/>
    </row>
    <row r="4" spans="1:3" s="2" customFormat="1" x14ac:dyDescent="0.3">
      <c r="A4" s="5" t="s">
        <v>2</v>
      </c>
      <c r="B4" s="50" t="str">
        <f>'AUTOS  NOTA 322'!B3:C3</f>
        <v>JUZGADO VEINTISEIS CIVIL MUNICIPAL DE BOGOTÁ D.C.</v>
      </c>
      <c r="C4" s="50"/>
    </row>
    <row r="5" spans="1:3" s="2" customFormat="1" x14ac:dyDescent="0.3">
      <c r="A5" s="5" t="s">
        <v>3</v>
      </c>
      <c r="B5" s="50" t="str">
        <f>'AUTOS  NOTA 322'!B4:C4</f>
        <v>EDWIN AUGUSTO MEDINA GALLO C.C. 1.052.379.703
GERMAN FONSECA C.C. 79.298.476
ALLIANZ SEGUROS S.A. NIT. 860.026.182-5</v>
      </c>
      <c r="C5" s="50"/>
    </row>
    <row r="6" spans="1:3" s="2" customFormat="1" x14ac:dyDescent="0.3">
      <c r="A6" s="5" t="s">
        <v>4</v>
      </c>
      <c r="B6" s="50" t="str">
        <f>'AUTOS  NOTA 322'!B5:C5</f>
        <v>DORIS RAMIREZ AVILA C.C. 35.517.856 
SUCESION PROCESAL
BENJAMIN TORRES RAMIREZ C.C. 1.070.969.053 (HIJO) NACIMIENTO: 18/01/1994
CATERINE TORRES RAMIREZ (HIJA) NACIMIENTO: 12/09/1990
XIOMARA TORRES RAMIREZ (HIJA) NACIMIENTO: 05/02/1995
LADY JOHANNA TORRES RAMIREZ (HIJA) NACIMIENTO: 14/09/1987</v>
      </c>
      <c r="C6" s="50"/>
    </row>
    <row r="7" spans="1:3" s="2" customFormat="1" x14ac:dyDescent="0.3">
      <c r="A7" s="5" t="s">
        <v>5</v>
      </c>
      <c r="B7" s="50" t="str">
        <f>'AUTOS  NOTA 322'!B6:C6</f>
        <v>DEMANDA DIRECTA</v>
      </c>
      <c r="C7" s="50"/>
    </row>
    <row r="8" spans="1:3" s="2" customFormat="1" x14ac:dyDescent="0.3">
      <c r="A8" s="31" t="s">
        <v>119</v>
      </c>
      <c r="B8" s="50" t="str">
        <f>'AUTOS  NOTA 322'!B7:C8</f>
        <v xml:space="preserve">DORIS RAMÍREZ ÁVILA </v>
      </c>
      <c r="C8" s="50"/>
    </row>
    <row r="9" spans="1:3" x14ac:dyDescent="0.3">
      <c r="A9" s="20" t="s">
        <v>30</v>
      </c>
      <c r="B9" s="50"/>
      <c r="C9" s="50"/>
    </row>
    <row r="10" spans="1:3" x14ac:dyDescent="0.3">
      <c r="A10" s="20" t="s">
        <v>22</v>
      </c>
      <c r="B10" s="50" t="s">
        <v>124</v>
      </c>
      <c r="C10" s="50"/>
    </row>
    <row r="11" spans="1:3" x14ac:dyDescent="0.3">
      <c r="A11" s="20" t="s">
        <v>31</v>
      </c>
      <c r="B11" s="79">
        <v>0</v>
      </c>
      <c r="C11" s="80"/>
    </row>
    <row r="12" spans="1:3" x14ac:dyDescent="0.3">
      <c r="A12" s="20" t="s">
        <v>137</v>
      </c>
      <c r="B12" s="79">
        <v>0</v>
      </c>
      <c r="C12" s="80"/>
    </row>
    <row r="13" spans="1:3" x14ac:dyDescent="0.3">
      <c r="A13" s="20" t="s">
        <v>32</v>
      </c>
      <c r="B13" s="55"/>
      <c r="C13" s="56"/>
    </row>
    <row r="14" spans="1:3" x14ac:dyDescent="0.3">
      <c r="A14" s="20" t="s">
        <v>33</v>
      </c>
      <c r="B14" s="48"/>
      <c r="C14" s="50"/>
    </row>
    <row r="15" spans="1:3" x14ac:dyDescent="0.3">
      <c r="A15" s="20" t="s">
        <v>34</v>
      </c>
      <c r="B15" s="50"/>
      <c r="C15" s="50"/>
    </row>
    <row r="16" spans="1:3" x14ac:dyDescent="0.3">
      <c r="A16" s="20" t="s">
        <v>36</v>
      </c>
      <c r="B16" s="50"/>
      <c r="C16" s="50"/>
    </row>
    <row r="17" spans="1:3" x14ac:dyDescent="0.3">
      <c r="A17" s="81" t="s">
        <v>37</v>
      </c>
      <c r="B17" s="50"/>
      <c r="C17" s="50"/>
    </row>
    <row r="18" spans="1:3" x14ac:dyDescent="0.3">
      <c r="A18" s="82"/>
      <c r="B18" s="10" t="s">
        <v>39</v>
      </c>
      <c r="C18" s="10" t="s">
        <v>40</v>
      </c>
    </row>
    <row r="19" spans="1:3" x14ac:dyDescent="0.3">
      <c r="A19" s="82"/>
      <c r="B19" s="6" t="s">
        <v>144</v>
      </c>
      <c r="C19" s="6"/>
    </row>
    <row r="20" spans="1:3" x14ac:dyDescent="0.3">
      <c r="A20" s="82"/>
      <c r="B20" s="6"/>
      <c r="C20" s="6"/>
    </row>
    <row r="21" spans="1:3" x14ac:dyDescent="0.3">
      <c r="A21" s="83"/>
      <c r="B21" s="6"/>
      <c r="C21" s="6"/>
    </row>
    <row r="22" spans="1:3" x14ac:dyDescent="0.3">
      <c r="A22" s="20" t="s">
        <v>41</v>
      </c>
      <c r="B22" s="50"/>
      <c r="C22" s="50"/>
    </row>
    <row r="23" spans="1:3" x14ac:dyDescent="0.3">
      <c r="A23" s="20" t="s">
        <v>42</v>
      </c>
      <c r="B23" s="65"/>
      <c r="C23" s="66"/>
    </row>
    <row r="24" spans="1:3" x14ac:dyDescent="0.3">
      <c r="A24" s="20" t="s">
        <v>43</v>
      </c>
      <c r="B24" s="50"/>
      <c r="C24" s="50"/>
    </row>
    <row r="25" spans="1:3" x14ac:dyDescent="0.3">
      <c r="A25" s="20" t="s">
        <v>44</v>
      </c>
      <c r="B25" s="50"/>
      <c r="C25" s="50"/>
    </row>
    <row r="26" spans="1:3" x14ac:dyDescent="0.3">
      <c r="A26" s="20" t="s">
        <v>46</v>
      </c>
      <c r="B26" s="50"/>
      <c r="C26" s="50"/>
    </row>
    <row r="27" spans="1:3" x14ac:dyDescent="0.3">
      <c r="A27" s="19" t="s">
        <v>47</v>
      </c>
      <c r="B27" s="50"/>
      <c r="C27" s="50"/>
    </row>
    <row r="28" spans="1:3" x14ac:dyDescent="0.3">
      <c r="A28" s="67" t="s">
        <v>48</v>
      </c>
      <c r="B28" s="67"/>
      <c r="C28" s="67"/>
    </row>
    <row r="29" spans="1:3" x14ac:dyDescent="0.3">
      <c r="A29" s="77" t="s">
        <v>49</v>
      </c>
      <c r="B29" s="78"/>
      <c r="C29" s="11"/>
    </row>
    <row r="30" spans="1:3" x14ac:dyDescent="0.3">
      <c r="A30" s="77" t="s">
        <v>50</v>
      </c>
      <c r="B30" s="78"/>
      <c r="C30" s="11"/>
    </row>
    <row r="31" spans="1:3" x14ac:dyDescent="0.3">
      <c r="A31" s="77" t="s">
        <v>51</v>
      </c>
      <c r="B31" s="78"/>
      <c r="C31" s="12"/>
    </row>
    <row r="32" spans="1:3" x14ac:dyDescent="0.3">
      <c r="A32" s="77" t="s">
        <v>52</v>
      </c>
      <c r="B32" s="78"/>
      <c r="C32" s="11"/>
    </row>
    <row r="33" spans="1:3" x14ac:dyDescent="0.3">
      <c r="A33" s="77" t="s">
        <v>53</v>
      </c>
      <c r="B33" s="78"/>
      <c r="C33" s="11"/>
    </row>
    <row r="34" spans="1:3" x14ac:dyDescent="0.3">
      <c r="A34" s="77" t="s">
        <v>54</v>
      </c>
      <c r="B34" s="78"/>
      <c r="C34" s="13"/>
    </row>
    <row r="35" spans="1:3" x14ac:dyDescent="0.3">
      <c r="A35" s="68" t="s">
        <v>55</v>
      </c>
      <c r="B35" s="69"/>
      <c r="C35" s="14"/>
    </row>
    <row r="36" spans="1:3" x14ac:dyDescent="0.3">
      <c r="A36" s="68" t="s">
        <v>56</v>
      </c>
      <c r="B36" s="69"/>
      <c r="C36" s="15"/>
    </row>
    <row r="37" spans="1:3" x14ac:dyDescent="0.3">
      <c r="A37" s="70" t="s">
        <v>57</v>
      </c>
      <c r="B37" s="71"/>
      <c r="C37" s="15"/>
    </row>
    <row r="38" spans="1:3" x14ac:dyDescent="0.3">
      <c r="A38" s="72"/>
      <c r="B38" s="73"/>
      <c r="C38" s="15"/>
    </row>
    <row r="39" spans="1:3" x14ac:dyDescent="0.3">
      <c r="A39" s="74"/>
      <c r="B39" s="75"/>
      <c r="C39" s="15"/>
    </row>
    <row r="40" spans="1:3" x14ac:dyDescent="0.3">
      <c r="A40" s="76" t="s">
        <v>58</v>
      </c>
      <c r="B40" s="76"/>
      <c r="C40" s="76"/>
    </row>
    <row r="41" spans="1:3" x14ac:dyDescent="0.3">
      <c r="A41" s="17" t="s">
        <v>59</v>
      </c>
      <c r="B41" s="18"/>
      <c r="C41" s="15"/>
    </row>
    <row r="42" spans="1:3" x14ac:dyDescent="0.3">
      <c r="A42" s="68" t="s">
        <v>60</v>
      </c>
      <c r="B42" s="69"/>
      <c r="C42" s="15"/>
    </row>
    <row r="43" spans="1:3" x14ac:dyDescent="0.3">
      <c r="A43" s="68" t="s">
        <v>61</v>
      </c>
      <c r="B43" s="69"/>
      <c r="C43" s="15"/>
    </row>
    <row r="44" spans="1:3" x14ac:dyDescent="0.3">
      <c r="A44" s="17" t="s">
        <v>62</v>
      </c>
      <c r="B44" s="18"/>
      <c r="C44" s="15"/>
    </row>
    <row r="45" spans="1:3" x14ac:dyDescent="0.3">
      <c r="A45" s="17" t="s">
        <v>63</v>
      </c>
      <c r="B45" s="18"/>
      <c r="C45" s="15"/>
    </row>
    <row r="46" spans="1:3" x14ac:dyDescent="0.3">
      <c r="A46" s="68" t="s">
        <v>64</v>
      </c>
      <c r="B46" s="69"/>
      <c r="C46" s="15"/>
    </row>
    <row r="47" spans="1:3" x14ac:dyDescent="0.3">
      <c r="A47" s="17" t="s">
        <v>65</v>
      </c>
      <c r="B47" s="16"/>
      <c r="C47" s="15"/>
    </row>
    <row r="48" spans="1:3" x14ac:dyDescent="0.3">
      <c r="A48" s="68" t="s">
        <v>66</v>
      </c>
      <c r="B48" s="69"/>
      <c r="C48" s="15"/>
    </row>
    <row r="49" spans="1:3" x14ac:dyDescent="0.3">
      <c r="A49" s="68" t="s">
        <v>67</v>
      </c>
      <c r="B49" s="69"/>
      <c r="C49" s="15"/>
    </row>
    <row r="50" spans="1:3" x14ac:dyDescent="0.3">
      <c r="A50" s="68" t="s">
        <v>57</v>
      </c>
      <c r="B50" s="69"/>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40" zoomScale="160" zoomScaleNormal="160" workbookViewId="0">
      <selection activeCell="A41" sqref="A41"/>
    </sheetView>
  </sheetViews>
  <sheetFormatPr baseColWidth="10" defaultColWidth="0" defaultRowHeight="14.4" x14ac:dyDescent="0.3"/>
  <cols>
    <col min="1" max="1" width="41.6640625" customWidth="1"/>
    <col min="2" max="2" width="35.33203125" customWidth="1"/>
    <col min="3" max="3" width="54.6640625" customWidth="1"/>
    <col min="4" max="8" width="11.44140625" hidden="1" customWidth="1"/>
    <col min="9" max="9" width="12" hidden="1" customWidth="1"/>
    <col min="10" max="16384" width="11.44140625" hidden="1"/>
  </cols>
  <sheetData>
    <row r="1" spans="1:9" ht="18" x14ac:dyDescent="0.3">
      <c r="A1" s="64" t="s">
        <v>68</v>
      </c>
      <c r="B1" s="64"/>
      <c r="C1" s="64"/>
    </row>
    <row r="2" spans="1:9" ht="15" customHeight="1" x14ac:dyDescent="0.3">
      <c r="A2" s="34" t="s">
        <v>29</v>
      </c>
      <c r="B2" s="88" t="str">
        <f>'AUTOS NOTA 321'!B2:C2</f>
        <v>SINIESTRO: 114453569 - APJ: 32588</v>
      </c>
      <c r="C2" s="89"/>
    </row>
    <row r="3" spans="1:9" x14ac:dyDescent="0.3">
      <c r="A3" s="35" t="s">
        <v>1</v>
      </c>
      <c r="B3" s="92" t="str">
        <f>'AUTOS  NOTA 322'!B2:C2</f>
        <v>11001400302620230064100</v>
      </c>
      <c r="C3" s="92"/>
    </row>
    <row r="4" spans="1:9" x14ac:dyDescent="0.3">
      <c r="A4" s="35" t="s">
        <v>2</v>
      </c>
      <c r="B4" s="92" t="str">
        <f>'AUTOS  NOTA 322'!B3:C3</f>
        <v>JUZGADO VEINTISEIS CIVIL MUNICIPAL DE BOGOTÁ D.C.</v>
      </c>
      <c r="C4" s="92"/>
    </row>
    <row r="5" spans="1:9" x14ac:dyDescent="0.3">
      <c r="A5" s="35" t="s">
        <v>3</v>
      </c>
      <c r="B5" s="92" t="str">
        <f>'AUTOS  NOTA 322'!B4:C4</f>
        <v>EDWIN AUGUSTO MEDINA GALLO C.C. 1.052.379.703
GERMAN FONSECA C.C. 79.298.476
ALLIANZ SEGUROS S.A. NIT. 860.026.182-5</v>
      </c>
      <c r="C5" s="92"/>
    </row>
    <row r="6" spans="1:9" ht="15" customHeight="1" x14ac:dyDescent="0.3">
      <c r="A6" s="35" t="s">
        <v>4</v>
      </c>
      <c r="B6" s="92" t="str">
        <f>'AUTOS  NOTA 322'!B5:C5</f>
        <v>DORIS RAMIREZ AVILA C.C. 35.517.856 
SUCESION PROCESAL
BENJAMIN TORRES RAMIREZ C.C. 1.070.969.053 (HIJO) NACIMIENTO: 18/01/1994
CATERINE TORRES RAMIREZ (HIJA) NACIMIENTO: 12/09/1990
XIOMARA TORRES RAMIREZ (HIJA) NACIMIENTO: 05/02/1995
LADY JOHANNA TORRES RAMIREZ (HIJA) NACIMIENTO: 14/09/1987</v>
      </c>
      <c r="C6" s="92"/>
    </row>
    <row r="7" spans="1:9" x14ac:dyDescent="0.3">
      <c r="A7" s="35" t="s">
        <v>5</v>
      </c>
      <c r="B7" s="92" t="str">
        <f>'AUTOS  NOTA 322'!B6:C6</f>
        <v>DEMANDA DIRECTA</v>
      </c>
      <c r="C7" s="92"/>
    </row>
    <row r="8" spans="1:9" x14ac:dyDescent="0.3">
      <c r="A8" s="37" t="s">
        <v>119</v>
      </c>
      <c r="B8" s="92" t="str">
        <f>'AUTOS  NOTA 322'!B7:C8</f>
        <v xml:space="preserve">DORIS RAMÍREZ ÁVILA </v>
      </c>
      <c r="C8" s="92"/>
    </row>
    <row r="9" spans="1:9" ht="28.8" x14ac:dyDescent="0.3">
      <c r="A9" s="35" t="s">
        <v>69</v>
      </c>
      <c r="B9" s="86">
        <f>SUM(C11,C12,C14,C15,C17)</f>
        <v>126688457</v>
      </c>
      <c r="C9" s="87"/>
    </row>
    <row r="10" spans="1:9" x14ac:dyDescent="0.3">
      <c r="A10" s="93" t="s">
        <v>70</v>
      </c>
      <c r="B10" s="90" t="s">
        <v>71</v>
      </c>
      <c r="C10" s="91"/>
    </row>
    <row r="11" spans="1:9" x14ac:dyDescent="0.3">
      <c r="A11" s="93"/>
      <c r="B11" s="36" t="s">
        <v>72</v>
      </c>
      <c r="C11" s="42">
        <v>33888457</v>
      </c>
    </row>
    <row r="12" spans="1:9" x14ac:dyDescent="0.3">
      <c r="A12" s="93"/>
      <c r="B12" s="36" t="s">
        <v>73</v>
      </c>
      <c r="C12" s="42">
        <v>0</v>
      </c>
    </row>
    <row r="13" spans="1:9" x14ac:dyDescent="0.3">
      <c r="A13" s="93"/>
      <c r="B13" s="90"/>
      <c r="C13" s="91"/>
    </row>
    <row r="14" spans="1:9" x14ac:dyDescent="0.3">
      <c r="A14" s="93"/>
      <c r="B14" s="36" t="s">
        <v>116</v>
      </c>
      <c r="C14" s="43">
        <v>46400000</v>
      </c>
    </row>
    <row r="15" spans="1:9" x14ac:dyDescent="0.3">
      <c r="A15" s="93"/>
      <c r="B15" s="36" t="s">
        <v>117</v>
      </c>
      <c r="C15" s="43">
        <v>46400000</v>
      </c>
      <c r="E15" t="s">
        <v>75</v>
      </c>
      <c r="F15" s="22">
        <v>0.7</v>
      </c>
    </row>
    <row r="16" spans="1:9" x14ac:dyDescent="0.3">
      <c r="A16" s="93"/>
      <c r="B16" s="90" t="s">
        <v>76</v>
      </c>
      <c r="C16" s="91"/>
      <c r="E16" t="s">
        <v>77</v>
      </c>
      <c r="F16" s="23">
        <v>0.3</v>
      </c>
      <c r="I16" s="25"/>
    </row>
    <row r="17" spans="1:9" x14ac:dyDescent="0.3">
      <c r="A17" s="93"/>
      <c r="B17" s="36"/>
      <c r="C17" s="39"/>
      <c r="F17" s="26"/>
      <c r="I17" s="25"/>
    </row>
    <row r="18" spans="1:9" ht="23.25" customHeight="1" x14ac:dyDescent="0.3">
      <c r="A18" s="38" t="s">
        <v>78</v>
      </c>
      <c r="B18" s="88" t="s">
        <v>75</v>
      </c>
      <c r="C18" s="89"/>
    </row>
    <row r="19" spans="1:9" ht="57.6" x14ac:dyDescent="0.3">
      <c r="A19" s="35" t="s">
        <v>80</v>
      </c>
      <c r="B19" s="100" t="s">
        <v>178</v>
      </c>
      <c r="C19" s="101"/>
    </row>
    <row r="20" spans="1:9" ht="15" customHeight="1" x14ac:dyDescent="0.3">
      <c r="A20" s="21" t="s">
        <v>81</v>
      </c>
      <c r="B20" s="97">
        <f>((C22+C23+C25+C26+C30+C28+C32+C34+C29+C33)-C37)*C36*C38</f>
        <v>38444521</v>
      </c>
      <c r="C20" s="97"/>
    </row>
    <row r="21" spans="1:9" x14ac:dyDescent="0.3">
      <c r="A21" s="7" t="s">
        <v>82</v>
      </c>
      <c r="B21" s="102" t="s">
        <v>71</v>
      </c>
      <c r="C21" s="103"/>
    </row>
    <row r="22" spans="1:9" x14ac:dyDescent="0.3">
      <c r="A22" s="84"/>
      <c r="B22" s="36" t="s">
        <v>72</v>
      </c>
      <c r="C22" s="32">
        <v>15399521</v>
      </c>
    </row>
    <row r="23" spans="1:9" x14ac:dyDescent="0.3">
      <c r="A23" s="85"/>
      <c r="B23" s="36" t="s">
        <v>73</v>
      </c>
      <c r="C23" s="32">
        <v>0</v>
      </c>
    </row>
    <row r="24" spans="1:9" x14ac:dyDescent="0.3">
      <c r="A24" s="85"/>
      <c r="B24" s="90" t="s">
        <v>74</v>
      </c>
      <c r="C24" s="91"/>
    </row>
    <row r="25" spans="1:9" x14ac:dyDescent="0.3">
      <c r="A25" s="85"/>
      <c r="B25" s="36" t="s">
        <v>116</v>
      </c>
      <c r="C25" s="42">
        <v>24845000</v>
      </c>
    </row>
    <row r="26" spans="1:9" ht="28.95" customHeight="1" x14ac:dyDescent="0.3">
      <c r="A26" s="85"/>
      <c r="B26" s="36" t="s">
        <v>118</v>
      </c>
      <c r="C26" s="42">
        <v>0</v>
      </c>
    </row>
    <row r="27" spans="1:9" x14ac:dyDescent="0.3">
      <c r="A27" s="85"/>
      <c r="B27" s="90" t="s">
        <v>148</v>
      </c>
      <c r="C27" s="91"/>
    </row>
    <row r="28" spans="1:9" x14ac:dyDescent="0.3">
      <c r="A28" s="85"/>
      <c r="B28" s="36" t="s">
        <v>156</v>
      </c>
      <c r="C28" s="32">
        <v>0</v>
      </c>
    </row>
    <row r="29" spans="1:9" x14ac:dyDescent="0.3">
      <c r="A29" s="85"/>
      <c r="B29" s="36" t="s">
        <v>72</v>
      </c>
      <c r="C29" s="32">
        <v>0</v>
      </c>
    </row>
    <row r="30" spans="1:9" x14ac:dyDescent="0.3">
      <c r="A30" s="85"/>
      <c r="B30" s="36" t="s">
        <v>73</v>
      </c>
      <c r="C30" s="32">
        <v>0</v>
      </c>
    </row>
    <row r="31" spans="1:9" x14ac:dyDescent="0.3">
      <c r="A31" s="85"/>
      <c r="B31" s="90" t="s">
        <v>149</v>
      </c>
      <c r="C31" s="91"/>
    </row>
    <row r="32" spans="1:9" x14ac:dyDescent="0.3">
      <c r="A32" s="85"/>
      <c r="B32" s="36"/>
      <c r="C32" s="32"/>
    </row>
    <row r="33" spans="1:3" x14ac:dyDescent="0.3">
      <c r="A33" s="85"/>
      <c r="B33" s="36" t="s">
        <v>72</v>
      </c>
      <c r="C33" s="32">
        <v>0</v>
      </c>
    </row>
    <row r="34" spans="1:3" x14ac:dyDescent="0.3">
      <c r="A34" s="85"/>
      <c r="B34" s="36" t="s">
        <v>73</v>
      </c>
      <c r="C34" s="32">
        <v>0</v>
      </c>
    </row>
    <row r="35" spans="1:3" x14ac:dyDescent="0.3">
      <c r="A35" s="85"/>
      <c r="B35" s="90" t="s">
        <v>136</v>
      </c>
      <c r="C35" s="91"/>
    </row>
    <row r="36" spans="1:3" x14ac:dyDescent="0.3">
      <c r="A36" s="85"/>
      <c r="B36" s="36" t="s">
        <v>152</v>
      </c>
      <c r="C36" s="33">
        <v>1</v>
      </c>
    </row>
    <row r="37" spans="1:3" x14ac:dyDescent="0.3">
      <c r="A37" s="85"/>
      <c r="B37" s="36" t="s">
        <v>137</v>
      </c>
      <c r="C37" s="44">
        <v>1800000</v>
      </c>
    </row>
    <row r="38" spans="1:3" x14ac:dyDescent="0.3">
      <c r="A38" s="85"/>
      <c r="B38" s="36" t="s">
        <v>155</v>
      </c>
      <c r="C38" s="33">
        <v>1</v>
      </c>
    </row>
    <row r="39" spans="1:3" x14ac:dyDescent="0.3">
      <c r="A39" s="24" t="s">
        <v>83</v>
      </c>
      <c r="B39" s="97">
        <f>IFERROR(B20*(VLOOKUP(B18,E15:F17,2,0)),16666)</f>
        <v>26911164.699999999</v>
      </c>
      <c r="C39" s="97"/>
    </row>
    <row r="40" spans="1:3" ht="93" customHeight="1" x14ac:dyDescent="0.3">
      <c r="A40" s="35" t="s">
        <v>150</v>
      </c>
      <c r="B40" s="98" t="s">
        <v>179</v>
      </c>
      <c r="C40" s="99"/>
    </row>
    <row r="41" spans="1:3" ht="211.5" customHeight="1" x14ac:dyDescent="0.3">
      <c r="A41" s="35" t="s">
        <v>84</v>
      </c>
      <c r="B41" s="95" t="s">
        <v>174</v>
      </c>
      <c r="C41" s="96"/>
    </row>
    <row r="42" spans="1:3" ht="25.95" customHeight="1" x14ac:dyDescent="0.3">
      <c r="A42" s="41" t="s">
        <v>141</v>
      </c>
      <c r="B42" s="41"/>
      <c r="C42" s="41"/>
    </row>
    <row r="43" spans="1:3" x14ac:dyDescent="0.3">
      <c r="A43" s="40" t="s">
        <v>142</v>
      </c>
      <c r="B43" s="94"/>
      <c r="C43" s="94"/>
    </row>
    <row r="44" spans="1:3" ht="40.950000000000003" customHeight="1" x14ac:dyDescent="0.3">
      <c r="A44" s="40" t="s">
        <v>140</v>
      </c>
      <c r="B44" s="94"/>
      <c r="C44" s="94"/>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64" t="s">
        <v>85</v>
      </c>
      <c r="B1" s="64"/>
      <c r="C1" s="64"/>
    </row>
    <row r="2" spans="1:3" x14ac:dyDescent="0.3">
      <c r="A2" s="20" t="s">
        <v>29</v>
      </c>
      <c r="B2" s="65" t="str">
        <f>'AUTOS NOTA 324'!B2:C2</f>
        <v>SINIESTRO: 114453569 - APJ: 32588</v>
      </c>
      <c r="C2" s="66"/>
    </row>
    <row r="3" spans="1:3" x14ac:dyDescent="0.3">
      <c r="A3" s="5" t="s">
        <v>1</v>
      </c>
      <c r="B3" s="50" t="str">
        <f>'AUTOS  NOTA 322'!B2:C2</f>
        <v>11001400302620230064100</v>
      </c>
      <c r="C3" s="50"/>
    </row>
    <row r="4" spans="1:3" x14ac:dyDescent="0.3">
      <c r="A4" s="5" t="s">
        <v>2</v>
      </c>
      <c r="B4" s="50" t="str">
        <f>'AUTOS  NOTA 322'!B3:C3</f>
        <v>JUZGADO VEINTISEIS CIVIL MUNICIPAL DE BOGOTÁ D.C.</v>
      </c>
      <c r="C4" s="50"/>
    </row>
    <row r="5" spans="1:3" x14ac:dyDescent="0.3">
      <c r="A5" s="5" t="s">
        <v>3</v>
      </c>
      <c r="B5" s="50" t="str">
        <f>'AUTOS  NOTA 322'!B4:C4</f>
        <v>EDWIN AUGUSTO MEDINA GALLO C.C. 1.052.379.703
GERMAN FONSECA C.C. 79.298.476
ALLIANZ SEGUROS S.A. NIT. 860.026.182-5</v>
      </c>
      <c r="C5" s="50"/>
    </row>
    <row r="6" spans="1:3" ht="15" customHeight="1" x14ac:dyDescent="0.3">
      <c r="A6" s="5" t="s">
        <v>4</v>
      </c>
      <c r="B6" s="50" t="str">
        <f>'AUTOS  NOTA 322'!B5:C5</f>
        <v>DORIS RAMIREZ AVILA C.C. 35.517.856 
SUCESION PROCESAL
BENJAMIN TORRES RAMIREZ C.C. 1.070.969.053 (HIJO) NACIMIENTO: 18/01/1994
CATERINE TORRES RAMIREZ (HIJA) NACIMIENTO: 12/09/1990
XIOMARA TORRES RAMIREZ (HIJA) NACIMIENTO: 05/02/1995
LADY JOHANNA TORRES RAMIREZ (HIJA) NACIMIENTO: 14/09/1987</v>
      </c>
      <c r="C6" s="50"/>
    </row>
    <row r="7" spans="1:3" ht="15" customHeight="1" x14ac:dyDescent="0.3">
      <c r="A7" s="5" t="s">
        <v>5</v>
      </c>
      <c r="B7" s="50" t="str">
        <f>'AUTOS  NOTA 322'!B6:C6</f>
        <v>DEMANDA DIRECTA</v>
      </c>
      <c r="C7" s="50"/>
    </row>
    <row r="8" spans="1:3" ht="15" customHeight="1" x14ac:dyDescent="0.3">
      <c r="A8" s="31" t="s">
        <v>119</v>
      </c>
      <c r="B8" s="50" t="str">
        <f>'AUTOS  NOTA 322'!B7:C8</f>
        <v xml:space="preserve">DORIS RAMÍREZ ÁVILA </v>
      </c>
      <c r="C8" s="50"/>
    </row>
    <row r="9" spans="1:3" ht="19.2" customHeight="1" x14ac:dyDescent="0.3">
      <c r="A9" s="5" t="s">
        <v>120</v>
      </c>
      <c r="B9" s="50"/>
      <c r="C9" s="50"/>
    </row>
    <row r="10" spans="1:3" x14ac:dyDescent="0.3">
      <c r="A10" s="7" t="s">
        <v>82</v>
      </c>
      <c r="B10" s="106">
        <f>'AUTOS NOTA 324'!B20:C20</f>
        <v>38444521</v>
      </c>
      <c r="C10" s="106"/>
    </row>
    <row r="11" spans="1:3" x14ac:dyDescent="0.3">
      <c r="A11" s="7" t="s">
        <v>139</v>
      </c>
      <c r="B11" s="107">
        <f>'AUTOS NOTA 324'!B39:C39</f>
        <v>26911164.699999999</v>
      </c>
      <c r="C11" s="50"/>
    </row>
    <row r="12" spans="1:3" ht="28.8" x14ac:dyDescent="0.3">
      <c r="A12" s="7" t="s">
        <v>86</v>
      </c>
      <c r="B12" s="104"/>
      <c r="C12" s="105"/>
    </row>
    <row r="13" spans="1:3" ht="43.2" x14ac:dyDescent="0.3">
      <c r="A13" s="5" t="s">
        <v>87</v>
      </c>
      <c r="B13" s="50"/>
      <c r="C13" s="50"/>
    </row>
    <row r="14" spans="1:3" ht="43.2" x14ac:dyDescent="0.3">
      <c r="A14" s="5" t="s">
        <v>88</v>
      </c>
      <c r="B14" s="50"/>
      <c r="C14" s="50"/>
    </row>
    <row r="15" spans="1:3" x14ac:dyDescent="0.3">
      <c r="A15" s="5" t="s">
        <v>89</v>
      </c>
      <c r="B15" s="6"/>
      <c r="C15" s="6"/>
    </row>
    <row r="16" spans="1:3" x14ac:dyDescent="0.3">
      <c r="A16" s="7" t="s">
        <v>90</v>
      </c>
      <c r="B16" s="50"/>
      <c r="C16" s="50"/>
    </row>
    <row r="17" spans="1:3" x14ac:dyDescent="0.3">
      <c r="A17" s="6" t="s">
        <v>91</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x14ac:dyDescent="0.3"/>
  <cols>
    <col min="4" max="4" width="20.33203125" bestFit="1" customWidth="1"/>
    <col min="5" max="5" width="42.6640625" bestFit="1" customWidth="1"/>
    <col min="12" max="12" width="30.6640625" customWidth="1"/>
    <col min="13" max="13" width="16" customWidth="1"/>
  </cols>
  <sheetData>
    <row r="1" spans="1:15" x14ac:dyDescent="0.3">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3">
      <c r="A2" t="s">
        <v>94</v>
      </c>
      <c r="B2" t="s">
        <v>45</v>
      </c>
      <c r="C2" t="s">
        <v>95</v>
      </c>
      <c r="D2" s="2" t="s">
        <v>96</v>
      </c>
      <c r="E2" s="1" t="s">
        <v>97</v>
      </c>
      <c r="F2" s="2" t="s">
        <v>79</v>
      </c>
      <c r="G2" s="4">
        <v>0.7</v>
      </c>
      <c r="H2" t="s">
        <v>14</v>
      </c>
      <c r="I2" t="s">
        <v>98</v>
      </c>
      <c r="K2" t="s">
        <v>122</v>
      </c>
      <c r="L2" s="30" t="s">
        <v>123</v>
      </c>
      <c r="M2" t="s">
        <v>99</v>
      </c>
      <c r="N2" t="s">
        <v>77</v>
      </c>
      <c r="O2" t="s">
        <v>45</v>
      </c>
    </row>
    <row r="3" spans="1:15" x14ac:dyDescent="0.3">
      <c r="A3" t="s">
        <v>99</v>
      </c>
      <c r="C3" t="s">
        <v>100</v>
      </c>
      <c r="D3" s="2" t="s">
        <v>101</v>
      </c>
      <c r="E3" s="1" t="s">
        <v>102</v>
      </c>
      <c r="F3" s="2" t="s">
        <v>77</v>
      </c>
      <c r="G3" s="4">
        <v>0.3</v>
      </c>
      <c r="H3" t="s">
        <v>103</v>
      </c>
      <c r="I3" t="s">
        <v>104</v>
      </c>
      <c r="L3" s="30" t="s">
        <v>124</v>
      </c>
      <c r="M3" t="s">
        <v>105</v>
      </c>
      <c r="N3" t="s">
        <v>79</v>
      </c>
    </row>
    <row r="4" spans="1:15" x14ac:dyDescent="0.3">
      <c r="A4" t="s">
        <v>105</v>
      </c>
      <c r="C4" t="s">
        <v>38</v>
      </c>
      <c r="E4" s="1" t="s">
        <v>106</v>
      </c>
      <c r="H4" t="s">
        <v>107</v>
      </c>
      <c r="I4" t="s">
        <v>18</v>
      </c>
      <c r="L4" t="s">
        <v>125</v>
      </c>
    </row>
    <row r="5" spans="1:15" x14ac:dyDescent="0.3">
      <c r="A5" t="s">
        <v>108</v>
      </c>
      <c r="E5" s="1" t="s">
        <v>109</v>
      </c>
      <c r="H5" t="s">
        <v>110</v>
      </c>
      <c r="I5" t="s">
        <v>111</v>
      </c>
      <c r="L5" s="30" t="s">
        <v>126</v>
      </c>
    </row>
    <row r="6" spans="1:15" x14ac:dyDescent="0.3">
      <c r="E6" s="1" t="s">
        <v>112</v>
      </c>
      <c r="I6" t="s">
        <v>113</v>
      </c>
      <c r="L6" s="30" t="s">
        <v>154</v>
      </c>
    </row>
    <row r="7" spans="1:15" x14ac:dyDescent="0.3">
      <c r="E7" s="1" t="s">
        <v>114</v>
      </c>
      <c r="I7" t="s">
        <v>146</v>
      </c>
      <c r="L7" s="30" t="s">
        <v>127</v>
      </c>
    </row>
    <row r="8" spans="1:15" x14ac:dyDescent="0.3">
      <c r="E8" s="1" t="s">
        <v>115</v>
      </c>
      <c r="L8" s="30" t="s">
        <v>148</v>
      </c>
    </row>
    <row r="9" spans="1:15" x14ac:dyDescent="0.3">
      <c r="L9" s="30" t="s">
        <v>128</v>
      </c>
    </row>
    <row r="10" spans="1:15" x14ac:dyDescent="0.3">
      <c r="L10" s="30" t="s">
        <v>129</v>
      </c>
    </row>
    <row r="11" spans="1:15" x14ac:dyDescent="0.3">
      <c r="L11" s="30" t="s">
        <v>130</v>
      </c>
    </row>
    <row r="12" spans="1:15" x14ac:dyDescent="0.3">
      <c r="L12" s="30" t="s">
        <v>131</v>
      </c>
    </row>
    <row r="13" spans="1:15" x14ac:dyDescent="0.3">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Carlos Esteban Franco Zuluaga</cp:lastModifiedBy>
  <cp:revision/>
  <dcterms:created xsi:type="dcterms:W3CDTF">2020-12-07T14:41:17Z</dcterms:created>
  <dcterms:modified xsi:type="dcterms:W3CDTF">2024-09-18T01:04:54Z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