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8_{510F59C6-1833-44FF-A43B-78314CFDD9E4}" xr6:coauthVersionLast="47" xr6:coauthVersionMax="47" xr10:uidLastSave="{00000000-0000-0000-0000-000000000000}"/>
  <bookViews>
    <workbookView xWindow="39400" yWindow="2820" windowWidth="33760" windowHeight="17800" firstSheet="1"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0" i="8"/>
  <c r="B40" i="8" s="1"/>
  <c r="B15" i="12"/>
  <c r="B34" i="12" s="1"/>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<sst xmlns="http://schemas.openxmlformats.org/spreadsheetml/2006/main" count="305" uniqueCount="215">
  <si>
    <t>SOLICITUD DE ANTECEDENTES -ABOGADO EXTERNO-</t>
  </si>
  <si>
    <t>RADICADO(23 DIGITOS)</t>
  </si>
  <si>
    <t>11001310302720230070600</t>
  </si>
  <si>
    <t>JUZGADO</t>
  </si>
  <si>
    <t>Juzgado 27 Civil del Circuito de Bogotá D.C.</t>
  </si>
  <si>
    <t>DEMANDADO</t>
  </si>
  <si>
    <t>CRISTIAN RENE BARRERA GARCIA
CESAR AUGUSTO ROLDAN VASQUEZ
ALLIANZ SEGUROS S.A</t>
  </si>
  <si>
    <t xml:space="preserve">DEMANDANTE </t>
  </si>
  <si>
    <t>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t>
  </si>
  <si>
    <t>TIPO DE VINCULACION COMPAÑÍA</t>
  </si>
  <si>
    <t>DEMANDA DIRECTA</t>
  </si>
  <si>
    <t xml:space="preserve">TIPO DE PERJUCIO </t>
  </si>
  <si>
    <t>RCE HOMICIDIO</t>
  </si>
  <si>
    <t>INTERVINIENTE -NOMBRE DE LESIONADO O MUERTO (S) DEL PROCESO</t>
  </si>
  <si>
    <t>ANLLY PAOLA VILLEGAS GOMEZ</t>
  </si>
  <si>
    <t xml:space="preserve">NUMERO DE IDENTIFICACION </t>
  </si>
  <si>
    <t xml:space="preserve">DOMICILIO </t>
  </si>
  <si>
    <t>Carrera 47 a # 44C-03 urbanización villas del poli APTO 301 del municipio de El santuario – Antioquia</t>
  </si>
  <si>
    <t xml:space="preserve">TELEFONO </t>
  </si>
  <si>
    <t>CORREO ELECTRONICO</t>
  </si>
  <si>
    <t>luzoveidagomezramirez@hotmail.com</t>
  </si>
  <si>
    <t xml:space="preserve">ESTADO CIVIL </t>
  </si>
  <si>
    <t>SOLTERA</t>
  </si>
  <si>
    <t xml:space="preserve">FECHA DE NACIMIENTO </t>
  </si>
  <si>
    <t xml:space="preserve">EDAD AL MOMENTO DEL SINIESTRO </t>
  </si>
  <si>
    <t>26 AÑOS</t>
  </si>
  <si>
    <t xml:space="preserve">FECHA DE DEFUNCION </t>
  </si>
  <si>
    <t xml:space="preserve">SITUCION LABORAL </t>
  </si>
  <si>
    <t xml:space="preserve">Ocupado-trabajador cuenta ajena </t>
  </si>
  <si>
    <t xml:space="preserve">PROFESION </t>
  </si>
  <si>
    <t>MERCAIMPULSADOR MODERNO</t>
  </si>
  <si>
    <t xml:space="preserve">INGRESOS NETOS </t>
  </si>
  <si>
    <t>$1,160,000</t>
  </si>
  <si>
    <t>NUMERO DE LESIONADOS Y/O FALLECIDOS  SEGÚN IPAT</t>
  </si>
  <si>
    <t xml:space="preserve">CONDICION </t>
  </si>
  <si>
    <t xml:space="preserve">Motociclista </t>
  </si>
  <si>
    <t>FECHA DE LOS HECHOS</t>
  </si>
  <si>
    <t>FECHA DE SOLICITUD AUDIENCIA PREJUDICIAL</t>
  </si>
  <si>
    <t>Sin conciliación- solicitud de medida cautelar de inscripción de demanda en bienes del asegurado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</si>
  <si>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</si>
  <si>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</si>
  <si>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16 de abril de 2023 en el km 23 +100 ruta 6005 vía santuario – caño alegre, vereda san Vicente, se presentó un accidente de tránsito entre la motocicleta de placas RCA14F, conducida por la señora ANLLY PAOLA VILLEGAS GOMEZ y como ocupante la señora MARIA ALEJANDRA MONTES RAMIREZ y el vehículo tipo automóvil de placas KPS710, conducido por el señor CRISTIAN RENE BARRERA GARCIA, de propiedad del señor CESAR AUGUSTO ROLDAN VASQUEZ y asegurado con ALLIANZ SEGUROS S.A.
2. Se elaboró el Informe Policial de Accidente de Tránsito, donde se evidencia la Hipótesis No. 304 (Superficie húmeda) para la via y 157 (Otra) “invasión de carril contrario”.
3. Después de suceder el impacto, la señora ANLLY PAOLA VILLEGAS GOMEZ debido a la magnitud de sus lesiones fallece en el lugar del accidente segun el registro civil de defunción y el informe policial de accidente de tránsito.</t>
  </si>
  <si>
    <t>ASEGURADO</t>
  </si>
  <si>
    <t>CESAR AUGUSTO ROLDAN VASQUEZ</t>
  </si>
  <si>
    <t>NIT ASEGURADO</t>
  </si>
  <si>
    <t>PLACA VEHÍCULO ASEGURADO (SI APLICA)</t>
  </si>
  <si>
    <t xml:space="preserve">KPS710  </t>
  </si>
  <si>
    <t>NO. PÓLIZA VINCULADA</t>
  </si>
  <si>
    <t>023137600/0</t>
  </si>
  <si>
    <t>FECHA DE ASIGNACIÓN</t>
  </si>
  <si>
    <t>30 de julio de 2024</t>
  </si>
  <si>
    <t>FECHA DE NOTIFICACIÓN</t>
  </si>
  <si>
    <t>17 de diciembre de 2024</t>
  </si>
  <si>
    <t>FECHA DE CONTESTACION 
*RECOMENDACIÓN: FECHA MÁXIMA PARA CONTESTAR LA DEMANDA ACORDE A LO ESTIÚLADO EN LA NORMA.</t>
  </si>
  <si>
    <t>5 de febrero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</si>
  <si>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</si>
  <si>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</si>
  <si>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</si>
  <si>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</si>
  <si>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</si>
  <si>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</si>
  <si>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</si>
  <si>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</si>
  <si>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</si>
  <si>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</si>
  <si>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</si>
  <si>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</si>
  <si>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</si>
  <si>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</si>
  <si>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</si>
  <si>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</si>
  <si>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</si>
  <si>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</si>
  <si>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</si>
  <si>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</si>
  <si>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</si>
  <si>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</si>
  <si>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</si>
  <si>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</si>
  <si>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</si>
  <si>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</si>
  <si>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</si>
  <si>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</si>
  <si>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</si>
  <si>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</si>
  <si>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</si>
  <si>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</si>
  <si>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</si>
  <si>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</si>
  <si>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</si>
  <si>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</si>
  <si>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</si>
  <si>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</si>
  <si>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</si>
  <si>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</si>
  <si>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</si>
  <si>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</si>
  <si>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</si>
  <si>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</si>
  <si>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</si>
  <si>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</si>
  <si>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</si>
  <si>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</si>
  <si>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</si>
  <si>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</si>
  <si>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</si>
  <si>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</si>
  <si>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</si>
  <si>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</si>
  <si>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</si>
  <si>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</si>
  <si>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</si>
  <si>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</si>
  <si>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</si>
  <si>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</si>
  <si>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</si>
  <si>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</si>
  <si>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</si>
  <si>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</si>
  <si>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</si>
  <si>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</si>
  <si>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</si>
  <si>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</si>
  <si>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</si>
  <si>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</si>
  <si>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</si>
  <si>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</si>
  <si>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</si>
  <si>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</si>
  <si>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</si>
  <si>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</si>
  <si>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</si>
  <si>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</si>
  <si>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</si>
  <si>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</si>
  <si>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</si>
  <si>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</si>
  <si>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</si>
  <si>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</si>
  <si>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</si>
  <si>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</si>
  <si>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</si>
  <si>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</si>
  <si>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</si>
  <si>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</si>
  <si>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</si>
  <si>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</si>
  <si>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</si>
  <si>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</si>
  <si>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</si>
  <si>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</si>
  <si>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</si>
  <si>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</si>
  <si>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</si>
  <si>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</si>
  <si>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</si>
  <si>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</si>
  <si>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</si>
  <si>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</si>
  <si>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</si>
  <si>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</si>
  <si>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</si>
  <si>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</si>
  <si>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</si>
  <si>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</si>
  <si>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</si>
  <si>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</si>
  <si>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</si>
  <si>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</si>
  <si>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</si>
  <si>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</si>
  <si>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</si>
  <si>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</si>
  <si>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</si>
  <si>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</si>
  <si>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</si>
  <si>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</si>
  <si>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</si>
  <si>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</si>
  <si>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 xml:space="preserve">RCE LESIONES </t>
  </si>
  <si>
    <t>OCURRENCIA</t>
  </si>
  <si>
    <t xml:space="preserve">SI </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</si>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</sst>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zoveidagomezramire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166" zoomScaleNormal="166" workbookViewId="0">
      <selection activeCell="B24" sqref="B24:C24"/>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1">
      <c r="A1" s="54" t="s">
        <v>0</v>
      </c>
      <c r="B1" s="54"/>
      <c r="C1" s="54"/>
    </row>
    <row r="2" spans="1:3" ht="15.95">
      <c r="A2" s="5" t="s">
        <v>1</v>
      </c>
      <c r="B2" s="61" t="s">
        <v>2</v>
      </c>
      <c r="C2" s="62"/>
    </row>
    <row r="3" spans="1:3" ht="15.95">
      <c r="A3" s="5" t="s">
        <v>3</v>
      </c>
      <c r="B3" s="57" t="s">
        <v>4</v>
      </c>
      <c r="C3" s="58"/>
    </row>
    <row r="4" spans="1:3" ht="15.95">
      <c r="A4" s="5" t="s">
        <v>5</v>
      </c>
      <c r="B4" s="63" t="s">
        <v>6</v>
      </c>
      <c r="C4" s="58"/>
    </row>
    <row r="5" spans="1:3" ht="31.5" customHeight="1">
      <c r="A5" s="5" t="s">
        <v>7</v>
      </c>
      <c r="B5" s="63" t="s">
        <v>8</v>
      </c>
      <c r="C5" s="58"/>
    </row>
    <row r="6" spans="1:3" ht="15.95">
      <c r="A6" s="5" t="s">
        <v>9</v>
      </c>
      <c r="B6" s="55" t="s">
        <v>10</v>
      </c>
      <c r="C6" s="55"/>
    </row>
    <row r="7" spans="1:3" ht="15.95">
      <c r="A7" s="25" t="s">
        <v>11</v>
      </c>
      <c r="B7" s="57" t="s">
        <v>12</v>
      </c>
      <c r="C7" s="58"/>
    </row>
    <row r="8" spans="1:3" ht="23.1" customHeight="1">
      <c r="A8" s="26" t="s">
        <v>13</v>
      </c>
      <c r="B8" s="55" t="s">
        <v>14</v>
      </c>
      <c r="C8" s="55"/>
    </row>
    <row r="9" spans="1:3" ht="15.95">
      <c r="A9" s="26" t="s">
        <v>15</v>
      </c>
      <c r="B9" s="65">
        <v>1045024924</v>
      </c>
      <c r="C9" s="55"/>
    </row>
    <row r="10" spans="1:3" ht="15.95">
      <c r="A10" s="26" t="s">
        <v>16</v>
      </c>
      <c r="B10" s="56" t="s">
        <v>17</v>
      </c>
      <c r="C10" s="56"/>
    </row>
    <row r="11" spans="1:3" ht="30" customHeight="1">
      <c r="A11" s="27" t="s">
        <v>18</v>
      </c>
      <c r="B11" s="56">
        <v>3128159237</v>
      </c>
      <c r="C11" s="56"/>
    </row>
    <row r="12" spans="1:3" ht="30" customHeight="1">
      <c r="A12" s="5" t="s">
        <v>19</v>
      </c>
      <c r="B12" s="72" t="s">
        <v>20</v>
      </c>
      <c r="C12" s="56"/>
    </row>
    <row r="13" spans="1:3" ht="15.95">
      <c r="A13" s="5" t="s">
        <v>21</v>
      </c>
      <c r="B13" s="55" t="s">
        <v>22</v>
      </c>
      <c r="C13" s="55"/>
    </row>
    <row r="14" spans="1:3" ht="15.95">
      <c r="A14" s="5" t="s">
        <v>23</v>
      </c>
      <c r="B14" s="66">
        <v>35392</v>
      </c>
      <c r="C14" s="55"/>
    </row>
    <row r="15" spans="1:3" ht="15.95">
      <c r="A15" s="5" t="s">
        <v>24</v>
      </c>
      <c r="B15" s="55" t="s">
        <v>25</v>
      </c>
      <c r="C15" s="55"/>
    </row>
    <row r="16" spans="1:3" ht="15.95">
      <c r="A16" s="5" t="s">
        <v>26</v>
      </c>
      <c r="B16" s="66">
        <v>45032</v>
      </c>
      <c r="C16" s="55"/>
    </row>
    <row r="17" spans="1:3" ht="15" customHeight="1">
      <c r="A17" s="5" t="s">
        <v>27</v>
      </c>
      <c r="B17" s="56" t="s">
        <v>28</v>
      </c>
      <c r="C17" s="56"/>
    </row>
    <row r="18" spans="1:3" ht="15.95">
      <c r="A18" s="5" t="s">
        <v>29</v>
      </c>
      <c r="B18" s="56" t="s">
        <v>30</v>
      </c>
      <c r="C18" s="56"/>
    </row>
    <row r="19" spans="1:3" ht="18.75" customHeight="1">
      <c r="A19" s="5" t="s">
        <v>31</v>
      </c>
      <c r="B19" s="59" t="s">
        <v>32</v>
      </c>
      <c r="C19" s="60"/>
    </row>
    <row r="20" spans="1:3" ht="15.95">
      <c r="A20" s="5" t="s">
        <v>33</v>
      </c>
      <c r="B20" s="55">
        <v>2</v>
      </c>
      <c r="C20" s="55"/>
    </row>
    <row r="21" spans="1:3" ht="17.25" customHeight="1">
      <c r="A21" s="5" t="s">
        <v>34</v>
      </c>
      <c r="B21" s="56" t="s">
        <v>35</v>
      </c>
      <c r="C21" s="56"/>
    </row>
    <row r="22" spans="1:3" ht="15.95">
      <c r="A22" s="26" t="s">
        <v>36</v>
      </c>
      <c r="B22" s="71">
        <v>45032</v>
      </c>
      <c r="C22" s="69"/>
    </row>
    <row r="23" spans="1:3" ht="15.95">
      <c r="A23" s="26" t="s">
        <v>37</v>
      </c>
      <c r="B23" s="70" t="s">
        <v>38</v>
      </c>
      <c r="C23" s="69"/>
    </row>
    <row r="24" spans="1:3" ht="15.95">
      <c r="A24" s="26" t="s">
        <v>39</v>
      </c>
      <c r="B24" s="70" t="str">
        <f>+B23</f>
        <v>Sin conciliación- solicitud de medida cautelar de inscripción de demanda en bienes del asegurado</v>
      </c>
      <c r="C24" s="69"/>
    </row>
    <row r="25" spans="1:3">
      <c r="A25" s="64" t="s">
        <v>40</v>
      </c>
      <c r="B25" s="69" t="s">
        <v>41</v>
      </c>
      <c r="C25" s="53"/>
    </row>
    <row r="26" spans="1:3">
      <c r="A26" s="64"/>
      <c r="B26" s="53"/>
      <c r="C26" s="53"/>
    </row>
    <row r="27" spans="1:3" ht="84" customHeight="1">
      <c r="A27" s="64"/>
      <c r="B27" s="53"/>
      <c r="C27" s="53"/>
    </row>
    <row r="28" spans="1:3" ht="15.95">
      <c r="A28" s="26" t="s">
        <v>42</v>
      </c>
      <c r="B28" s="53" t="s">
        <v>43</v>
      </c>
      <c r="C28" s="53"/>
    </row>
    <row r="29" spans="1:3" ht="15.95">
      <c r="A29" s="26" t="s">
        <v>44</v>
      </c>
      <c r="B29" s="53">
        <v>1037615035</v>
      </c>
      <c r="C29" s="53"/>
    </row>
    <row r="30" spans="1:3" ht="15.95">
      <c r="A30" s="26" t="s">
        <v>45</v>
      </c>
      <c r="B30" s="53" t="s">
        <v>46</v>
      </c>
      <c r="C30" s="53"/>
    </row>
    <row r="31" spans="1:3" ht="15.95">
      <c r="A31" s="26" t="s">
        <v>47</v>
      </c>
      <c r="B31" s="53" t="s">
        <v>48</v>
      </c>
      <c r="C31" s="53"/>
    </row>
    <row r="32" spans="1:3" ht="15.95">
      <c r="A32" s="26" t="s">
        <v>49</v>
      </c>
      <c r="B32" s="67" t="s">
        <v>50</v>
      </c>
      <c r="C32" s="68"/>
    </row>
    <row r="33" spans="1:3" ht="15.95">
      <c r="A33" s="5" t="s">
        <v>51</v>
      </c>
      <c r="B33" s="66" t="s">
        <v>52</v>
      </c>
      <c r="C33" s="66"/>
    </row>
    <row r="34" spans="1:3" ht="48">
      <c r="A34" s="5" t="s">
        <v>53</v>
      </c>
      <c r="B34" s="66" t="s">
        <v>54</v>
      </c>
      <c r="C34" s="5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30D7FD8-7F34-41E1-ABD8-4D591F324A9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19" sqref="B19"/>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1">
      <c r="A1" s="92" t="s">
        <v>55</v>
      </c>
      <c r="B1" s="92"/>
      <c r="C1" s="92"/>
    </row>
    <row r="2" spans="1:3" ht="15.75" customHeight="1">
      <c r="A2" s="20" t="s">
        <v>56</v>
      </c>
      <c r="B2" s="93" t="s">
        <v>57</v>
      </c>
      <c r="C2" s="94"/>
    </row>
    <row r="3" spans="1:3" s="2" customFormat="1" ht="15.95">
      <c r="A3" s="5" t="s">
        <v>58</v>
      </c>
      <c r="B3" s="55" t="str">
        <f>'AUTOS  NOTA 322'!B2:C2</f>
        <v>11001310302720230070600</v>
      </c>
      <c r="C3" s="55"/>
    </row>
    <row r="4" spans="1:3" s="2" customFormat="1" ht="15.95">
      <c r="A4" s="5" t="s">
        <v>59</v>
      </c>
      <c r="B4" s="55" t="str">
        <f>'AUTOS  NOTA 322'!B3:C3</f>
        <v>Juzgado 27 Civil del Circuito de Bogotá D.C.</v>
      </c>
      <c r="C4" s="55"/>
    </row>
    <row r="5" spans="1:3" s="2" customFormat="1" ht="15.95">
      <c r="A5" s="5" t="s">
        <v>60</v>
      </c>
      <c r="B5" s="55" t="str">
        <f>'AUTOS  NOTA 322'!B4:C4</f>
        <v>CRISTIAN RENE BARRERA GARCIA
CESAR AUGUSTO ROLDAN VASQUEZ
ALLIANZ SEGUROS S.A</v>
      </c>
      <c r="C5" s="55"/>
    </row>
    <row r="6" spans="1:3" s="2" customFormat="1" ht="15.95">
      <c r="A6" s="5" t="s">
        <v>61</v>
      </c>
      <c r="B6" s="55"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5"/>
    </row>
    <row r="7" spans="1:3" s="2" customFormat="1" ht="15.95">
      <c r="A7" s="5" t="s">
        <v>62</v>
      </c>
      <c r="B7" s="55" t="str">
        <f>'AUTOS  NOTA 322'!B6:C6</f>
        <v>DEMANDA DIRECTA</v>
      </c>
      <c r="C7" s="55"/>
    </row>
    <row r="8" spans="1:3" s="2" customFormat="1" ht="15.95">
      <c r="A8" s="29" t="s">
        <v>63</v>
      </c>
      <c r="B8" s="55" t="str">
        <f>'AUTOS  NOTA 322'!B7:C8</f>
        <v>ANLLY PAOLA VILLEGAS GOMEZ</v>
      </c>
      <c r="C8" s="55"/>
    </row>
    <row r="9" spans="1:3" ht="15.95">
      <c r="A9" s="20" t="s">
        <v>64</v>
      </c>
      <c r="B9" s="55"/>
      <c r="C9" s="55"/>
    </row>
    <row r="10" spans="1:3" ht="15.95">
      <c r="A10" s="20" t="s">
        <v>65</v>
      </c>
      <c r="B10" s="55"/>
      <c r="C10" s="55"/>
    </row>
    <row r="11" spans="1:3" ht="15.95">
      <c r="A11" s="20" t="s">
        <v>66</v>
      </c>
      <c r="B11" s="75">
        <v>0</v>
      </c>
      <c r="C11" s="76"/>
    </row>
    <row r="12" spans="1:3" ht="15.95">
      <c r="A12" s="20" t="s">
        <v>67</v>
      </c>
      <c r="B12" s="75">
        <v>0</v>
      </c>
      <c r="C12" s="76"/>
    </row>
    <row r="13" spans="1:3" ht="15.95">
      <c r="A13" s="20" t="s">
        <v>68</v>
      </c>
      <c r="B13" s="57"/>
      <c r="C13" s="58"/>
    </row>
    <row r="14" spans="1:3" ht="15.95">
      <c r="A14" s="20" t="s">
        <v>69</v>
      </c>
      <c r="B14" s="56"/>
      <c r="C14" s="55"/>
    </row>
    <row r="15" spans="1:3" ht="15.95">
      <c r="A15" s="20" t="s">
        <v>70</v>
      </c>
      <c r="B15" s="55"/>
      <c r="C15" s="55"/>
    </row>
    <row r="16" spans="1:3" ht="15.95">
      <c r="A16" s="20" t="s">
        <v>71</v>
      </c>
      <c r="B16" s="55"/>
      <c r="C16" s="55"/>
    </row>
    <row r="17" spans="1:3">
      <c r="A17" s="79" t="s">
        <v>72</v>
      </c>
      <c r="B17" s="55"/>
      <c r="C17" s="55"/>
    </row>
    <row r="18" spans="1:3">
      <c r="A18" s="80"/>
      <c r="B18" s="10" t="s">
        <v>73</v>
      </c>
      <c r="C18" s="10" t="s">
        <v>74</v>
      </c>
    </row>
    <row r="19" spans="1:3">
      <c r="A19" s="80"/>
      <c r="B19" s="6"/>
      <c r="C19" s="6"/>
    </row>
    <row r="20" spans="1:3">
      <c r="A20" s="80"/>
      <c r="B20" s="6"/>
      <c r="C20" s="6"/>
    </row>
    <row r="21" spans="1:3">
      <c r="A21" s="81"/>
      <c r="B21" s="6"/>
      <c r="C21" s="6"/>
    </row>
    <row r="22" spans="1:3" ht="15.95">
      <c r="A22" s="20" t="s">
        <v>75</v>
      </c>
      <c r="B22" s="55"/>
      <c r="C22" s="55"/>
    </row>
    <row r="23" spans="1:3" ht="15.95">
      <c r="A23" s="20" t="s">
        <v>76</v>
      </c>
      <c r="B23" s="82"/>
      <c r="C23" s="83"/>
    </row>
    <row r="24" spans="1:3" ht="15.95">
      <c r="A24" s="20" t="s">
        <v>77</v>
      </c>
      <c r="B24" s="55"/>
      <c r="C24" s="55"/>
    </row>
    <row r="25" spans="1:3" ht="15.95">
      <c r="A25" s="20" t="s">
        <v>78</v>
      </c>
      <c r="B25" s="55"/>
      <c r="C25" s="55"/>
    </row>
    <row r="26" spans="1:3" ht="15.95">
      <c r="A26" s="20" t="s">
        <v>79</v>
      </c>
      <c r="B26" s="55"/>
      <c r="C26" s="55"/>
    </row>
    <row r="27" spans="1:3" ht="15.95">
      <c r="A27" s="19" t="s">
        <v>80</v>
      </c>
      <c r="B27" s="55"/>
      <c r="C27" s="55"/>
    </row>
    <row r="28" spans="1:3">
      <c r="A28" s="84" t="s">
        <v>81</v>
      </c>
      <c r="B28" s="84"/>
      <c r="C28" s="84"/>
    </row>
    <row r="29" spans="1:3">
      <c r="A29" s="77" t="s">
        <v>82</v>
      </c>
      <c r="B29" s="78"/>
      <c r="C29" s="11"/>
    </row>
    <row r="30" spans="1:3">
      <c r="A30" s="77" t="s">
        <v>83</v>
      </c>
      <c r="B30" s="78"/>
      <c r="C30" s="11"/>
    </row>
    <row r="31" spans="1:3">
      <c r="A31" s="77" t="s">
        <v>84</v>
      </c>
      <c r="B31" s="78"/>
      <c r="C31" s="12"/>
    </row>
    <row r="32" spans="1:3">
      <c r="A32" s="77" t="s">
        <v>85</v>
      </c>
      <c r="B32" s="78"/>
      <c r="C32" s="11"/>
    </row>
    <row r="33" spans="1:3">
      <c r="A33" s="77" t="s">
        <v>86</v>
      </c>
      <c r="B33" s="78"/>
      <c r="C33" s="11"/>
    </row>
    <row r="34" spans="1:3">
      <c r="A34" s="77" t="s">
        <v>87</v>
      </c>
      <c r="B34" s="78"/>
      <c r="C34" s="13"/>
    </row>
    <row r="35" spans="1:3">
      <c r="A35" s="73" t="s">
        <v>88</v>
      </c>
      <c r="B35" s="74"/>
      <c r="C35" s="14"/>
    </row>
    <row r="36" spans="1:3">
      <c r="A36" s="73" t="s">
        <v>89</v>
      </c>
      <c r="B36" s="74"/>
      <c r="C36" s="15"/>
    </row>
    <row r="37" spans="1:3">
      <c r="A37" s="85" t="s">
        <v>90</v>
      </c>
      <c r="B37" s="86"/>
      <c r="C37" s="15"/>
    </row>
    <row r="38" spans="1:3">
      <c r="A38" s="87"/>
      <c r="B38" s="88"/>
      <c r="C38" s="15"/>
    </row>
    <row r="39" spans="1:3">
      <c r="A39" s="89"/>
      <c r="B39" s="90"/>
      <c r="C39" s="15"/>
    </row>
    <row r="40" spans="1:3">
      <c r="A40" s="91" t="s">
        <v>91</v>
      </c>
      <c r="B40" s="91"/>
      <c r="C40" s="91"/>
    </row>
    <row r="41" spans="1:3" ht="15.95">
      <c r="A41" s="17" t="s">
        <v>92</v>
      </c>
      <c r="B41" s="18"/>
      <c r="C41" s="15"/>
    </row>
    <row r="42" spans="1:3">
      <c r="A42" s="73" t="s">
        <v>93</v>
      </c>
      <c r="B42" s="74"/>
      <c r="C42" s="15"/>
    </row>
    <row r="43" spans="1:3">
      <c r="A43" s="73" t="s">
        <v>94</v>
      </c>
      <c r="B43" s="74"/>
      <c r="C43" s="15"/>
    </row>
    <row r="44" spans="1:3" ht="15.95">
      <c r="A44" s="17" t="s">
        <v>95</v>
      </c>
      <c r="B44" s="18"/>
      <c r="C44" s="15"/>
    </row>
    <row r="45" spans="1:3" ht="15.95">
      <c r="A45" s="17" t="s">
        <v>96</v>
      </c>
      <c r="B45" s="18"/>
      <c r="C45" s="15"/>
    </row>
    <row r="46" spans="1:3">
      <c r="A46" s="73" t="s">
        <v>97</v>
      </c>
      <c r="B46" s="74"/>
      <c r="C46" s="15"/>
    </row>
    <row r="47" spans="1:3" ht="15.95">
      <c r="A47" s="17" t="s">
        <v>98</v>
      </c>
      <c r="B47" s="16"/>
      <c r="C47" s="15"/>
    </row>
    <row r="48" spans="1:3">
      <c r="A48" s="73" t="s">
        <v>99</v>
      </c>
      <c r="B48" s="74"/>
      <c r="C48" s="15"/>
    </row>
    <row r="49" spans="1:3">
      <c r="A49" s="73" t="s">
        <v>100</v>
      </c>
      <c r="B49" s="74"/>
      <c r="C49" s="15"/>
    </row>
    <row r="50" spans="1:3">
      <c r="A50" s="73" t="s">
        <v>90</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112" t="s">
        <v>101</v>
      </c>
      <c r="B1" s="112"/>
      <c r="C1" s="112"/>
    </row>
    <row r="2" spans="1:9" ht="15" customHeight="1">
      <c r="A2" s="33" t="s">
        <v>56</v>
      </c>
      <c r="B2" s="97" t="str">
        <f>'AUTOS NOTA 321'!B2:C2</f>
        <v xml:space="preserve">SINIESTRO   LEGIS </v>
      </c>
      <c r="C2" s="98"/>
    </row>
    <row r="3" spans="1:9" ht="15.95">
      <c r="A3" s="34" t="s">
        <v>58</v>
      </c>
      <c r="B3" s="113" t="str">
        <f>'AUTOS  NOTA 322'!B2:C2</f>
        <v>11001310302720230070600</v>
      </c>
      <c r="C3" s="113"/>
    </row>
    <row r="4" spans="1:9" ht="15.95">
      <c r="A4" s="34" t="s">
        <v>59</v>
      </c>
      <c r="B4" s="113" t="str">
        <f>'AUTOS  NOTA 322'!B3:C3</f>
        <v>Juzgado 27 Civil del Circuito de Bogotá D.C.</v>
      </c>
      <c r="C4" s="113"/>
    </row>
    <row r="5" spans="1:9" ht="15.95">
      <c r="A5" s="34" t="s">
        <v>60</v>
      </c>
      <c r="B5" s="113" t="str">
        <f>'AUTOS  NOTA 322'!B4:C4</f>
        <v>CRISTIAN RENE BARRERA GARCIA
CESAR AUGUSTO ROLDAN VASQUEZ
ALLIANZ SEGUROS S.A</v>
      </c>
      <c r="C5" s="113"/>
    </row>
    <row r="6" spans="1:9" ht="15" customHeight="1">
      <c r="A6" s="34" t="s">
        <v>61</v>
      </c>
      <c r="B6" s="113"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113"/>
    </row>
    <row r="7" spans="1:9" ht="15.95">
      <c r="A7" s="34" t="s">
        <v>62</v>
      </c>
      <c r="B7" s="113" t="str">
        <f>'AUTOS  NOTA 322'!B6:C6</f>
        <v>DEMANDA DIRECTA</v>
      </c>
      <c r="C7" s="113"/>
    </row>
    <row r="8" spans="1:9" ht="15.95">
      <c r="A8" s="36" t="s">
        <v>63</v>
      </c>
      <c r="B8" s="113" t="str">
        <f>'AUTOS  NOTA 322'!B7:C8</f>
        <v>ANLLY PAOLA VILLEGAS GOMEZ</v>
      </c>
      <c r="C8" s="113"/>
    </row>
    <row r="9" spans="1:9" ht="15.95">
      <c r="A9" s="34" t="s">
        <v>102</v>
      </c>
      <c r="B9" s="110">
        <f>SUM(C11,C12,C14,C15,C17)</f>
        <v>0</v>
      </c>
      <c r="C9" s="111"/>
    </row>
    <row r="10" spans="1:9">
      <c r="A10" s="114" t="s">
        <v>103</v>
      </c>
      <c r="B10" s="102" t="s">
        <v>104</v>
      </c>
      <c r="C10" s="103"/>
    </row>
    <row r="11" spans="1:9" ht="15.95">
      <c r="A11" s="114"/>
      <c r="B11" s="35" t="s">
        <v>105</v>
      </c>
      <c r="C11" s="30"/>
    </row>
    <row r="12" spans="1:9" ht="15.95">
      <c r="A12" s="114"/>
      <c r="B12" s="35" t="s">
        <v>106</v>
      </c>
      <c r="C12" s="30"/>
    </row>
    <row r="13" spans="1:9">
      <c r="A13" s="114"/>
      <c r="B13" s="102"/>
      <c r="C13" s="103"/>
    </row>
    <row r="14" spans="1:9" ht="15.95">
      <c r="A14" s="114"/>
      <c r="B14" s="35" t="s">
        <v>107</v>
      </c>
      <c r="C14" s="38"/>
    </row>
    <row r="15" spans="1:9" ht="15.95">
      <c r="A15" s="114"/>
      <c r="B15" s="35" t="s">
        <v>108</v>
      </c>
      <c r="C15" s="38"/>
      <c r="E15" s="41" t="s">
        <v>109</v>
      </c>
      <c r="F15" s="42">
        <v>0.7</v>
      </c>
    </row>
    <row r="16" spans="1:9">
      <c r="A16" s="114"/>
      <c r="B16" s="102" t="s">
        <v>110</v>
      </c>
      <c r="C16" s="103"/>
      <c r="E16" s="41" t="s">
        <v>111</v>
      </c>
      <c r="F16" s="43">
        <v>0.3</v>
      </c>
      <c r="I16" s="44"/>
    </row>
    <row r="17" spans="1:9">
      <c r="A17" s="114"/>
      <c r="B17" s="35"/>
      <c r="C17" s="39"/>
      <c r="F17" s="45"/>
      <c r="I17" s="44"/>
    </row>
    <row r="18" spans="1:9" ht="23.25" customHeight="1">
      <c r="A18" s="37" t="s">
        <v>112</v>
      </c>
      <c r="B18" s="97" t="s">
        <v>109</v>
      </c>
      <c r="C18" s="98"/>
    </row>
    <row r="19" spans="1:9" ht="32.1">
      <c r="A19" s="34" t="s">
        <v>113</v>
      </c>
      <c r="B19" s="104"/>
      <c r="C19" s="105"/>
    </row>
    <row r="20" spans="1:9" ht="15" customHeight="1">
      <c r="A20" s="46" t="s">
        <v>114</v>
      </c>
      <c r="B20" s="99">
        <f>((C22+C23+C25+C26+C30+C28+C32+C34+C29+C33)-C37-C38)*C36*C39</f>
        <v>0</v>
      </c>
      <c r="C20" s="99"/>
    </row>
    <row r="21" spans="1:9" ht="15.95">
      <c r="A21" s="37" t="s">
        <v>115</v>
      </c>
      <c r="B21" s="106" t="s">
        <v>104</v>
      </c>
      <c r="C21" s="107"/>
    </row>
    <row r="22" spans="1:9" ht="15.95">
      <c r="A22" s="95"/>
      <c r="B22" s="35" t="s">
        <v>105</v>
      </c>
      <c r="C22" s="30">
        <v>0</v>
      </c>
    </row>
    <row r="23" spans="1:9" ht="15.95">
      <c r="A23" s="96"/>
      <c r="B23" s="35" t="s">
        <v>106</v>
      </c>
      <c r="C23" s="30">
        <v>0</v>
      </c>
    </row>
    <row r="24" spans="1:9">
      <c r="A24" s="96"/>
      <c r="B24" s="102" t="s">
        <v>116</v>
      </c>
      <c r="C24" s="103"/>
    </row>
    <row r="25" spans="1:9" ht="15.95">
      <c r="A25" s="96"/>
      <c r="B25" s="35" t="s">
        <v>107</v>
      </c>
      <c r="C25" s="30">
        <v>0</v>
      </c>
    </row>
    <row r="26" spans="1:9" ht="29.1" customHeight="1">
      <c r="A26" s="96"/>
      <c r="B26" s="35" t="s">
        <v>117</v>
      </c>
      <c r="C26" s="30">
        <v>0</v>
      </c>
    </row>
    <row r="27" spans="1:9">
      <c r="A27" s="96"/>
      <c r="B27" s="102" t="s">
        <v>118</v>
      </c>
      <c r="C27" s="103"/>
    </row>
    <row r="28" spans="1:9" ht="15.95">
      <c r="A28" s="96"/>
      <c r="B28" s="35" t="s">
        <v>119</v>
      </c>
      <c r="C28" s="30">
        <v>0</v>
      </c>
    </row>
    <row r="29" spans="1:9" ht="15.95">
      <c r="A29" s="96"/>
      <c r="B29" s="35" t="s">
        <v>105</v>
      </c>
      <c r="C29" s="30"/>
    </row>
    <row r="30" spans="1:9" ht="15.95">
      <c r="A30" s="96"/>
      <c r="B30" s="35" t="s">
        <v>106</v>
      </c>
      <c r="C30" s="30">
        <v>0</v>
      </c>
    </row>
    <row r="31" spans="1:9">
      <c r="A31" s="96"/>
      <c r="B31" s="102" t="s">
        <v>120</v>
      </c>
      <c r="C31" s="103"/>
    </row>
    <row r="32" spans="1:9">
      <c r="A32" s="96"/>
      <c r="B32" s="35"/>
      <c r="C32" s="30"/>
    </row>
    <row r="33" spans="1:3" ht="15.95">
      <c r="A33" s="96"/>
      <c r="B33" s="35" t="s">
        <v>105</v>
      </c>
      <c r="C33" s="30">
        <v>0</v>
      </c>
    </row>
    <row r="34" spans="1:3" ht="15.95">
      <c r="A34" s="96"/>
      <c r="B34" s="35" t="s">
        <v>106</v>
      </c>
      <c r="C34" s="30">
        <v>0</v>
      </c>
    </row>
    <row r="35" spans="1:3">
      <c r="A35" s="96"/>
      <c r="B35" s="102" t="s">
        <v>121</v>
      </c>
      <c r="C35" s="103"/>
    </row>
    <row r="36" spans="1:3" ht="15.95">
      <c r="A36" s="96"/>
      <c r="B36" s="35" t="s">
        <v>122</v>
      </c>
      <c r="C36" s="31">
        <v>1</v>
      </c>
    </row>
    <row r="37" spans="1:3" ht="15.95">
      <c r="A37" s="96"/>
      <c r="B37" s="35" t="s">
        <v>67</v>
      </c>
      <c r="C37" s="32">
        <v>0</v>
      </c>
    </row>
    <row r="38" spans="1:3" ht="15.95">
      <c r="A38" s="96"/>
      <c r="B38" s="35" t="s">
        <v>123</v>
      </c>
      <c r="C38" s="32"/>
    </row>
    <row r="39" spans="1:3" ht="15.95">
      <c r="A39" s="96"/>
      <c r="B39" s="35" t="s">
        <v>124</v>
      </c>
      <c r="C39" s="31">
        <v>1</v>
      </c>
    </row>
    <row r="40" spans="1:3" ht="15.95">
      <c r="A40" s="47" t="s">
        <v>125</v>
      </c>
      <c r="B40" s="99">
        <f>IFERROR(B20*(VLOOKUP(B18,E15:F17,2,0)),16666)</f>
        <v>0</v>
      </c>
      <c r="C40" s="99"/>
    </row>
    <row r="41" spans="1:3" ht="93" customHeight="1">
      <c r="A41" s="34" t="s">
        <v>126</v>
      </c>
      <c r="B41" s="100"/>
      <c r="C41" s="101"/>
    </row>
    <row r="42" spans="1:3" ht="211.5" customHeight="1">
      <c r="A42" s="34" t="s">
        <v>127</v>
      </c>
      <c r="B42" s="115"/>
      <c r="C42" s="116"/>
    </row>
    <row r="45" spans="1:3" ht="26.1">
      <c r="A45" s="108" t="s">
        <v>128</v>
      </c>
      <c r="B45" s="108"/>
      <c r="C45" s="108"/>
    </row>
    <row r="46" spans="1:3">
      <c r="A46" s="109" t="s">
        <v>129</v>
      </c>
      <c r="B46" s="109"/>
      <c r="C46" s="109"/>
    </row>
    <row r="47" spans="1:3">
      <c r="A47" s="48" t="s">
        <v>130</v>
      </c>
      <c r="B47" s="48" t="s">
        <v>131</v>
      </c>
      <c r="C47" s="49" t="s">
        <v>132</v>
      </c>
    </row>
    <row r="48" spans="1:3">
      <c r="A48" s="50" t="s">
        <v>133</v>
      </c>
      <c r="B48" s="51" t="s">
        <v>134</v>
      </c>
      <c r="C48" s="50" t="s">
        <v>135</v>
      </c>
    </row>
    <row r="49" spans="1:3" ht="42">
      <c r="A49" s="50" t="s">
        <v>136</v>
      </c>
      <c r="B49" s="51" t="s">
        <v>134</v>
      </c>
      <c r="C49" s="50" t="s">
        <v>137</v>
      </c>
    </row>
    <row r="50" spans="1:3" ht="27.95">
      <c r="A50" s="50" t="s">
        <v>138</v>
      </c>
      <c r="B50" s="51" t="s">
        <v>134</v>
      </c>
      <c r="C50" s="50" t="s">
        <v>139</v>
      </c>
    </row>
    <row r="51" spans="1:3">
      <c r="A51" s="50" t="s">
        <v>140</v>
      </c>
      <c r="B51" s="51" t="s">
        <v>134</v>
      </c>
      <c r="C51" s="50" t="s">
        <v>141</v>
      </c>
    </row>
    <row r="52" spans="1:3">
      <c r="A52" s="50" t="s">
        <v>142</v>
      </c>
      <c r="B52" s="51" t="s">
        <v>134</v>
      </c>
      <c r="C52" s="52"/>
    </row>
    <row r="53" spans="1:3">
      <c r="A53" s="50" t="s">
        <v>143</v>
      </c>
      <c r="B53" s="51"/>
      <c r="C53" s="50" t="s">
        <v>144</v>
      </c>
    </row>
    <row r="54" spans="1:3" ht="27.95">
      <c r="A54" s="50" t="s">
        <v>145</v>
      </c>
      <c r="B54" s="51" t="s">
        <v>134</v>
      </c>
      <c r="C54" s="50" t="s">
        <v>146</v>
      </c>
    </row>
    <row r="55" spans="1:3">
      <c r="A55" s="50" t="s">
        <v>147</v>
      </c>
      <c r="B55" s="51" t="s">
        <v>134</v>
      </c>
      <c r="C55" s="52" t="s">
        <v>148</v>
      </c>
    </row>
    <row r="56" spans="1:3" ht="27.95">
      <c r="A56" s="50" t="s">
        <v>149</v>
      </c>
      <c r="B56" s="51" t="s">
        <v>134</v>
      </c>
      <c r="C56" s="52" t="s">
        <v>150</v>
      </c>
    </row>
    <row r="57" spans="1:3" ht="27.95">
      <c r="A57" s="50" t="s">
        <v>151</v>
      </c>
      <c r="B57" s="51" t="s">
        <v>134</v>
      </c>
      <c r="C57" s="52" t="s">
        <v>152</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1">
      <c r="A1" s="92" t="s">
        <v>153</v>
      </c>
      <c r="B1" s="92"/>
      <c r="C1" s="92"/>
    </row>
    <row r="2" spans="1:3" ht="15.95">
      <c r="A2" s="20" t="s">
        <v>56</v>
      </c>
      <c r="B2" s="82" t="str">
        <f>'AUTOS NOTA 324-478'!B2:C2</f>
        <v xml:space="preserve">SINIESTRO   LEGIS </v>
      </c>
      <c r="C2" s="83"/>
    </row>
    <row r="3" spans="1:3" ht="15.95">
      <c r="A3" s="5" t="s">
        <v>58</v>
      </c>
      <c r="B3" s="55" t="str">
        <f>'AUTOS  NOTA 322'!B2:C2</f>
        <v>11001310302720230070600</v>
      </c>
      <c r="C3" s="55"/>
    </row>
    <row r="4" spans="1:3" ht="15.95">
      <c r="A4" s="5" t="s">
        <v>59</v>
      </c>
      <c r="B4" s="55" t="str">
        <f>'AUTOS  NOTA 322'!B3:C3</f>
        <v>Juzgado 27 Civil del Circuito de Bogotá D.C.</v>
      </c>
      <c r="C4" s="55"/>
    </row>
    <row r="5" spans="1:3" ht="15.95">
      <c r="A5" s="5" t="s">
        <v>60</v>
      </c>
      <c r="B5" s="55" t="str">
        <f>'AUTOS  NOTA 322'!B4:C4</f>
        <v>CRISTIAN RENE BARRERA GARCIA
CESAR AUGUSTO ROLDAN VASQUEZ
ALLIANZ SEGUROS S.A</v>
      </c>
      <c r="C5" s="55"/>
    </row>
    <row r="6" spans="1:3" ht="15" customHeight="1">
      <c r="A6" s="5" t="s">
        <v>61</v>
      </c>
      <c r="B6" s="55"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5"/>
    </row>
    <row r="7" spans="1:3" ht="15" customHeight="1">
      <c r="A7" s="5" t="s">
        <v>62</v>
      </c>
      <c r="B7" s="55" t="str">
        <f>'AUTOS  NOTA 322'!B6:C6</f>
        <v>DEMANDA DIRECTA</v>
      </c>
      <c r="C7" s="55"/>
    </row>
    <row r="8" spans="1:3" ht="15" customHeight="1">
      <c r="A8" s="29" t="s">
        <v>63</v>
      </c>
      <c r="B8" s="55" t="str">
        <f>'AUTOS  NOTA 322'!B7:C8</f>
        <v>ANLLY PAOLA VILLEGAS GOMEZ</v>
      </c>
      <c r="C8" s="55"/>
    </row>
    <row r="9" spans="1:3" ht="18.95" customHeight="1">
      <c r="A9" s="5" t="s">
        <v>154</v>
      </c>
      <c r="B9" s="55"/>
      <c r="C9" s="55"/>
    </row>
    <row r="10" spans="1:3" ht="15.95">
      <c r="A10" s="7" t="s">
        <v>115</v>
      </c>
      <c r="B10" s="119">
        <f>'AUTOS NOTA 324-478'!B20:C20</f>
        <v>0</v>
      </c>
      <c r="C10" s="119"/>
    </row>
    <row r="11" spans="1:3" ht="15.95">
      <c r="A11" s="7" t="s">
        <v>155</v>
      </c>
      <c r="B11" s="120">
        <f>'AUTOS NOTA 324-478'!B40:C40</f>
        <v>0</v>
      </c>
      <c r="C11" s="55"/>
    </row>
    <row r="12" spans="1:3" ht="32.1">
      <c r="A12" s="7" t="s">
        <v>156</v>
      </c>
      <c r="B12" s="117"/>
      <c r="C12" s="118"/>
    </row>
    <row r="13" spans="1:3" ht="48">
      <c r="A13" s="5" t="s">
        <v>157</v>
      </c>
      <c r="B13" s="55"/>
      <c r="C13" s="55"/>
    </row>
    <row r="14" spans="1:3" ht="48">
      <c r="A14" s="5" t="s">
        <v>158</v>
      </c>
      <c r="B14" s="55"/>
      <c r="C14" s="55"/>
    </row>
    <row r="15" spans="1:3" ht="15.95">
      <c r="A15" s="5" t="s">
        <v>159</v>
      </c>
      <c r="B15" s="6"/>
      <c r="C15" s="6"/>
    </row>
    <row r="16" spans="1:3" ht="15.95">
      <c r="A16" s="7" t="s">
        <v>160</v>
      </c>
      <c r="B16" s="55"/>
      <c r="C16" s="55"/>
    </row>
    <row r="17" spans="1:3" ht="15.95">
      <c r="A17" s="6" t="s">
        <v>161</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1">
      <c r="A1" s="92" t="s">
        <v>162</v>
      </c>
      <c r="B1" s="92"/>
      <c r="C1" s="92"/>
    </row>
    <row r="2" spans="1:3" ht="15.95">
      <c r="A2" s="40" t="s">
        <v>56</v>
      </c>
      <c r="B2" s="82" t="str">
        <f>'[2]AUTOS NOTA 321'!B2:C2</f>
        <v xml:space="preserve">SINIESTRO   LEGIS </v>
      </c>
      <c r="C2" s="83"/>
    </row>
    <row r="3" spans="1:3" ht="15.95">
      <c r="A3" s="5" t="s">
        <v>58</v>
      </c>
      <c r="B3" s="55" t="str">
        <f>'[3]GENERALES NOTA 322'!B2:C2</f>
        <v xml:space="preserve">Radicado </v>
      </c>
      <c r="C3" s="55"/>
    </row>
    <row r="4" spans="1:3" ht="15.95">
      <c r="A4" s="5" t="s">
        <v>59</v>
      </c>
      <c r="B4" s="55" t="str">
        <f>'[3]GENERALES NOTA 322'!B3:C3</f>
        <v>JUZGADO</v>
      </c>
      <c r="C4" s="55"/>
    </row>
    <row r="5" spans="1:3" ht="15.95">
      <c r="A5" s="5" t="s">
        <v>60</v>
      </c>
      <c r="B5" s="55" t="str">
        <f>'[3]GENERALES NOTA 322'!B4:C4</f>
        <v xml:space="preserve">NOMBRE Y APELLIDOS DE  LOS DEMANDADOS </v>
      </c>
      <c r="C5" s="55"/>
    </row>
    <row r="6" spans="1:3" ht="15.95">
      <c r="A6" s="5" t="s">
        <v>61</v>
      </c>
      <c r="B6" s="55" t="str">
        <f>'[3]GENERALES NOTA 322'!B5:C5</f>
        <v>COLOCAR LOS NOMBRES Y APELLIDOS, SU CALIDAD (HERMANO, HIJO ETC)  PARA LOS CONYUGES E HIJOS COLOCAR LA FECHA DE NACIMIENTO.</v>
      </c>
      <c r="C6" s="55"/>
    </row>
    <row r="7" spans="1:3" ht="15.95">
      <c r="A7" s="5" t="s">
        <v>62</v>
      </c>
      <c r="B7" s="55" t="str">
        <f>'[3]GENERALES NOTA 322'!B6:C6</f>
        <v>LLAMADA EN GARANTIA</v>
      </c>
      <c r="C7" s="55"/>
    </row>
    <row r="8" spans="1:3" ht="15.95">
      <c r="A8" s="5" t="s">
        <v>154</v>
      </c>
      <c r="B8" s="55" t="str">
        <f>'[3]GENERALES NOTA 325'!B8:C8</f>
        <v>PROBABLE GENERALES</v>
      </c>
      <c r="C8" s="55"/>
    </row>
    <row r="9" spans="1:3" ht="15.95">
      <c r="A9" s="7" t="s">
        <v>115</v>
      </c>
      <c r="B9" s="119">
        <f>'[3]GENERALES  NOTA 324 -478'!B17:C17</f>
        <v>100000000</v>
      </c>
      <c r="C9" s="119"/>
    </row>
    <row r="10" spans="1:3" ht="15.95">
      <c r="A10" s="5" t="s">
        <v>163</v>
      </c>
      <c r="B10" s="122">
        <v>0</v>
      </c>
      <c r="C10" s="122"/>
    </row>
    <row r="11" spans="1:3" ht="15.95">
      <c r="A11" s="5" t="s">
        <v>164</v>
      </c>
      <c r="B11" s="55"/>
      <c r="C11" s="55"/>
    </row>
    <row r="12" spans="1:3" ht="15.95">
      <c r="A12" s="5" t="s">
        <v>165</v>
      </c>
      <c r="B12" s="55"/>
      <c r="C12" s="55"/>
    </row>
    <row r="13" spans="1:3" ht="15.95">
      <c r="A13" s="5" t="s">
        <v>166</v>
      </c>
      <c r="B13" s="121"/>
      <c r="C13" s="121"/>
    </row>
    <row r="14" spans="1:3" ht="15.95">
      <c r="A14" s="5" t="s">
        <v>167</v>
      </c>
      <c r="B14" s="55"/>
      <c r="C14" s="55"/>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1">
      <c r="A1" s="92" t="s">
        <v>168</v>
      </c>
      <c r="B1" s="92"/>
      <c r="C1" s="92"/>
    </row>
    <row r="2" spans="1:6" ht="15.95">
      <c r="A2" s="20" t="s">
        <v>56</v>
      </c>
      <c r="B2" s="82" t="str">
        <f>'[2]AUTOS NOTA 321'!B2:C2</f>
        <v xml:space="preserve">SINIESTRO   LEGIS </v>
      </c>
      <c r="C2" s="83"/>
    </row>
    <row r="3" spans="1:6" ht="15.95">
      <c r="A3" s="5" t="s">
        <v>58</v>
      </c>
      <c r="B3" s="55" t="str">
        <f>'[3]GENERALES NOTA 322'!B2:C2</f>
        <v xml:space="preserve">Radicado </v>
      </c>
      <c r="C3" s="55"/>
    </row>
    <row r="4" spans="1:6" ht="15.95">
      <c r="A4" s="5" t="s">
        <v>59</v>
      </c>
      <c r="B4" s="55" t="str">
        <f>'[3]GENERALES NOTA 322'!B3:C3</f>
        <v>JUZGADO</v>
      </c>
      <c r="C4" s="55"/>
    </row>
    <row r="5" spans="1:6" ht="15.95">
      <c r="A5" s="5" t="s">
        <v>60</v>
      </c>
      <c r="B5" s="55" t="str">
        <f>'[3]GENERALES NOTA 322'!B4:C4</f>
        <v xml:space="preserve">NOMBRE Y APELLIDOS DE  LOS DEMANDADOS </v>
      </c>
      <c r="C5" s="55"/>
    </row>
    <row r="6" spans="1:6" ht="15.95">
      <c r="A6" s="5" t="s">
        <v>61</v>
      </c>
      <c r="B6" s="55" t="str">
        <f>'[3]GENERALES NOTA 322'!B5:C5</f>
        <v>COLOCAR LOS NOMBRES Y APELLIDOS, SU CALIDAD (HERMANO, HIJO ETC)  PARA LOS CONYUGES E HIJOS COLOCAR LA FECHA DE NACIMIENTO.</v>
      </c>
      <c r="C6" s="55"/>
    </row>
    <row r="7" spans="1:6" ht="15.95">
      <c r="A7" s="5" t="s">
        <v>62</v>
      </c>
      <c r="B7" s="55" t="str">
        <f>'[3]GENERALES NOTA 322'!B6:C6</f>
        <v>LLAMADA EN GARANTIA</v>
      </c>
      <c r="C7" s="55"/>
    </row>
    <row r="8" spans="1:6" ht="15.95">
      <c r="A8" s="5" t="s">
        <v>169</v>
      </c>
      <c r="B8" s="55" t="str">
        <f>'[3]GENERALES NOTA 325'!B8:C8</f>
        <v>PROBABLE GENERALES</v>
      </c>
      <c r="C8" s="55"/>
    </row>
    <row r="9" spans="1:6" ht="15.95">
      <c r="A9" s="5" t="s">
        <v>170</v>
      </c>
      <c r="B9" s="55"/>
      <c r="C9" s="55"/>
    </row>
    <row r="10" spans="1:6" ht="111" customHeight="1">
      <c r="A10" s="5" t="s">
        <v>171</v>
      </c>
      <c r="B10" s="55"/>
      <c r="C10" s="55"/>
    </row>
    <row r="11" spans="1:6" ht="21" customHeight="1">
      <c r="A11" s="123"/>
      <c r="B11" s="123"/>
      <c r="C11" s="123"/>
      <c r="E11" t="s">
        <v>109</v>
      </c>
      <c r="F11" s="22">
        <v>0.7</v>
      </c>
    </row>
    <row r="12" spans="1:6" hidden="1">
      <c r="A12" s="124"/>
      <c r="B12" s="124"/>
      <c r="C12" s="124"/>
      <c r="E12" t="s">
        <v>111</v>
      </c>
      <c r="F12" s="23">
        <v>0.3</v>
      </c>
    </row>
    <row r="13" spans="1:6" ht="18.95">
      <c r="A13" s="125" t="s">
        <v>172</v>
      </c>
      <c r="B13" s="125"/>
      <c r="C13" s="125"/>
    </row>
    <row r="14" spans="1:6" ht="15.95">
      <c r="A14" s="37" t="s">
        <v>112</v>
      </c>
      <c r="B14" s="97" t="s">
        <v>173</v>
      </c>
      <c r="C14" s="98"/>
    </row>
    <row r="15" spans="1:6" ht="32.1">
      <c r="A15" s="21" t="s">
        <v>114</v>
      </c>
      <c r="B15" s="126">
        <f>((C17+C18+C20+C21+C25+C23+C27+C29+C24+C28)-C32)*C31*C33</f>
        <v>1000000000</v>
      </c>
      <c r="C15" s="126"/>
    </row>
    <row r="16" spans="1:6" ht="15.95">
      <c r="A16" s="7" t="s">
        <v>115</v>
      </c>
      <c r="B16" s="127" t="s">
        <v>104</v>
      </c>
      <c r="C16" s="128"/>
    </row>
    <row r="17" spans="1:3" ht="15.95">
      <c r="A17" s="95"/>
      <c r="B17" s="35" t="s">
        <v>105</v>
      </c>
      <c r="C17" s="30">
        <v>1000000000</v>
      </c>
    </row>
    <row r="18" spans="1:3" ht="15.95">
      <c r="A18" s="96"/>
      <c r="B18" s="35" t="s">
        <v>106</v>
      </c>
      <c r="C18" s="30">
        <v>0</v>
      </c>
    </row>
    <row r="19" spans="1:3">
      <c r="A19" s="96"/>
      <c r="B19" s="102" t="s">
        <v>116</v>
      </c>
      <c r="C19" s="103"/>
    </row>
    <row r="20" spans="1:3" ht="15.95">
      <c r="A20" s="96"/>
      <c r="B20" s="35" t="s">
        <v>107</v>
      </c>
      <c r="C20" s="30">
        <v>0</v>
      </c>
    </row>
    <row r="21" spans="1:3" ht="32.1">
      <c r="A21" s="96"/>
      <c r="B21" s="35" t="s">
        <v>117</v>
      </c>
      <c r="C21" s="30">
        <v>0</v>
      </c>
    </row>
    <row r="22" spans="1:3">
      <c r="A22" s="96"/>
      <c r="B22" s="102" t="s">
        <v>118</v>
      </c>
      <c r="C22" s="103"/>
    </row>
    <row r="23" spans="1:3" ht="15.95">
      <c r="A23" s="96"/>
      <c r="B23" s="35" t="s">
        <v>119</v>
      </c>
      <c r="C23" s="30">
        <v>0</v>
      </c>
    </row>
    <row r="24" spans="1:3" ht="15.95">
      <c r="A24" s="96"/>
      <c r="B24" s="35" t="s">
        <v>105</v>
      </c>
      <c r="C24" s="30">
        <v>0</v>
      </c>
    </row>
    <row r="25" spans="1:3" ht="15.95">
      <c r="A25" s="96"/>
      <c r="B25" s="35" t="s">
        <v>106</v>
      </c>
      <c r="C25" s="30">
        <v>0</v>
      </c>
    </row>
    <row r="26" spans="1:3">
      <c r="A26" s="96"/>
      <c r="B26" s="102" t="s">
        <v>120</v>
      </c>
      <c r="C26" s="103"/>
    </row>
    <row r="27" spans="1:3">
      <c r="A27" s="96"/>
      <c r="B27" s="35"/>
      <c r="C27" s="30"/>
    </row>
    <row r="28" spans="1:3" ht="15.95">
      <c r="A28" s="96"/>
      <c r="B28" s="35" t="s">
        <v>105</v>
      </c>
      <c r="C28" s="30">
        <v>0</v>
      </c>
    </row>
    <row r="29" spans="1:3" ht="15.95">
      <c r="A29" s="96"/>
      <c r="B29" s="35" t="s">
        <v>106</v>
      </c>
      <c r="C29" s="30">
        <v>0</v>
      </c>
    </row>
    <row r="30" spans="1:3">
      <c r="A30" s="96"/>
      <c r="B30" s="102" t="s">
        <v>121</v>
      </c>
      <c r="C30" s="103"/>
    </row>
    <row r="31" spans="1:3" ht="15.95">
      <c r="A31" s="96"/>
      <c r="B31" s="35" t="s">
        <v>122</v>
      </c>
      <c r="C31" s="31">
        <v>1</v>
      </c>
    </row>
    <row r="32" spans="1:3" ht="15.95">
      <c r="A32" s="96"/>
      <c r="B32" s="35" t="s">
        <v>67</v>
      </c>
      <c r="C32" s="32">
        <v>0</v>
      </c>
    </row>
    <row r="33" spans="1:3" ht="15.95">
      <c r="A33" s="96"/>
      <c r="B33" s="35" t="s">
        <v>124</v>
      </c>
      <c r="C33" s="31">
        <v>1</v>
      </c>
    </row>
    <row r="34" spans="1:3" ht="15.95">
      <c r="A34" s="24" t="s">
        <v>125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68</v>
      </c>
      <c r="B1" t="s">
        <v>174</v>
      </c>
      <c r="C1" s="9" t="s">
        <v>72</v>
      </c>
      <c r="D1" s="9" t="s">
        <v>175</v>
      </c>
      <c r="E1" s="3" t="s">
        <v>77</v>
      </c>
      <c r="F1" s="2" t="s">
        <v>109</v>
      </c>
      <c r="G1" s="4">
        <v>0</v>
      </c>
      <c r="H1" t="s">
        <v>176</v>
      </c>
      <c r="I1" t="s">
        <v>177</v>
      </c>
      <c r="K1" t="s">
        <v>178</v>
      </c>
      <c r="L1" s="28" t="s">
        <v>179</v>
      </c>
      <c r="M1" t="s">
        <v>180</v>
      </c>
      <c r="N1" t="s">
        <v>109</v>
      </c>
      <c r="O1" t="s">
        <v>181</v>
      </c>
    </row>
    <row r="2" spans="1:15">
      <c r="A2" t="s">
        <v>180</v>
      </c>
      <c r="B2" t="s">
        <v>134</v>
      </c>
      <c r="C2" t="s">
        <v>182</v>
      </c>
      <c r="D2" s="2" t="s">
        <v>183</v>
      </c>
      <c r="E2" s="1" t="s">
        <v>184</v>
      </c>
      <c r="F2" s="2" t="s">
        <v>173</v>
      </c>
      <c r="G2" s="4">
        <v>0.7</v>
      </c>
      <c r="H2" t="s">
        <v>28</v>
      </c>
      <c r="I2" t="s">
        <v>185</v>
      </c>
      <c r="K2" t="s">
        <v>10</v>
      </c>
      <c r="L2" s="28" t="s">
        <v>12</v>
      </c>
      <c r="M2" t="s">
        <v>186</v>
      </c>
      <c r="N2" t="s">
        <v>111</v>
      </c>
      <c r="O2" t="s">
        <v>134</v>
      </c>
    </row>
    <row r="3" spans="1:15">
      <c r="A3" t="s">
        <v>186</v>
      </c>
      <c r="C3" t="s">
        <v>187</v>
      </c>
      <c r="D3" s="2" t="s">
        <v>188</v>
      </c>
      <c r="E3" s="1" t="s">
        <v>189</v>
      </c>
      <c r="F3" s="2" t="s">
        <v>111</v>
      </c>
      <c r="G3" s="4">
        <v>0.3</v>
      </c>
      <c r="H3" t="s">
        <v>190</v>
      </c>
      <c r="I3" t="s">
        <v>191</v>
      </c>
      <c r="L3" s="28" t="s">
        <v>192</v>
      </c>
      <c r="M3" t="s">
        <v>193</v>
      </c>
      <c r="N3" t="s">
        <v>173</v>
      </c>
    </row>
    <row r="4" spans="1:15">
      <c r="A4" t="s">
        <v>193</v>
      </c>
      <c r="C4" t="s">
        <v>194</v>
      </c>
      <c r="E4" s="1" t="s">
        <v>195</v>
      </c>
      <c r="H4" t="s">
        <v>196</v>
      </c>
      <c r="I4" t="s">
        <v>35</v>
      </c>
      <c r="L4" t="s">
        <v>197</v>
      </c>
    </row>
    <row r="5" spans="1:15">
      <c r="A5" t="s">
        <v>198</v>
      </c>
      <c r="E5" s="1" t="s">
        <v>199</v>
      </c>
      <c r="H5" t="s">
        <v>200</v>
      </c>
      <c r="I5" t="s">
        <v>201</v>
      </c>
      <c r="L5" s="28" t="s">
        <v>202</v>
      </c>
    </row>
    <row r="6" spans="1:15">
      <c r="E6" s="1" t="s">
        <v>203</v>
      </c>
      <c r="I6" t="s">
        <v>204</v>
      </c>
      <c r="L6" s="28" t="s">
        <v>205</v>
      </c>
    </row>
    <row r="7" spans="1:15">
      <c r="E7" s="1" t="s">
        <v>206</v>
      </c>
      <c r="I7" t="s">
        <v>207</v>
      </c>
      <c r="L7" s="28" t="s">
        <v>208</v>
      </c>
    </row>
    <row r="8" spans="1:15">
      <c r="E8" s="1" t="s">
        <v>209</v>
      </c>
      <c r="L8" s="28" t="s">
        <v>118</v>
      </c>
    </row>
    <row r="9" spans="1:15">
      <c r="L9" s="28" t="s">
        <v>210</v>
      </c>
    </row>
    <row r="10" spans="1:15">
      <c r="L10" s="28" t="s">
        <v>211</v>
      </c>
    </row>
    <row r="11" spans="1:15">
      <c r="L11" s="28" t="s">
        <v>212</v>
      </c>
    </row>
    <row r="12" spans="1:15">
      <c r="L12" s="28" t="s">
        <v>213</v>
      </c>
    </row>
    <row r="13" spans="1:15">
      <c r="L13" s="28" t="s">
        <v>214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2025-01-15T15:17:29Z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