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88696B0F-6624-4C78-BE6B-ECD4883F6590}" xr6:coauthVersionLast="47" xr6:coauthVersionMax="47" xr10:uidLastSave="{00000000-0000-0000-0000-000000000000}"/>
  <bookViews>
    <workbookView xWindow="-10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1" l="1"/>
  <c r="B17" i="11"/>
  <c r="B28" i="11" s="1"/>
  <c r="C11" i="11"/>
  <c r="C10" i="11"/>
  <c r="B7" i="10"/>
  <c r="B7" i="14"/>
  <c r="B6" i="14"/>
  <c r="B5" i="14"/>
  <c r="B4" i="14"/>
  <c r="B3" i="14"/>
  <c r="B2" i="14"/>
  <c r="B4" i="11"/>
  <c r="B6" i="11"/>
  <c r="B7" i="11"/>
  <c r="B3" i="11"/>
  <c r="B2" i="11"/>
  <c r="B15" i="5"/>
  <c r="B8" i="11" s="1"/>
  <c r="B4" i="10"/>
  <c r="B5" i="10"/>
  <c r="B6" i="10"/>
  <c r="B3" i="10"/>
</calcChain>
</file>

<file path=xl/sharedStrings.xml><?xml version="1.0" encoding="utf-8"?>
<sst xmlns="http://schemas.openxmlformats.org/spreadsheetml/2006/main" count="191" uniqueCount="151">
  <si>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</si>
  <si>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</si>
  <si>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</si>
  <si>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</si>
  <si>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</si>
  <si>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</si>
  <si>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</si>
  <si>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</si>
  <si>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</si>
  <si>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</si>
  <si>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</si>
  <si>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</si>
  <si>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</si>
  <si>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</si>
  <si>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</si>
  <si>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</si>
  <si>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</si>
  <si>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</si>
  <si>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</si>
  <si>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</si>
  <si>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</si>
  <si>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</si>
  <si>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</si>
  <si>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</si>
  <si>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</si>
  <si>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</si>
  <si>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</si>
  <si>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</si>
  <si>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</si>
  <si>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</si>
  <si>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</si>
  <si>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</si>
  <si>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</si>
  <si>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</si>
  <si>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</si>
  <si>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</si>
  <si>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</si>
  <si>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</si>
  <si>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</si>
  <si>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</si>
  <si>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</si>
  <si>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</si>
  <si>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</si>
  <si>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</si>
  <si>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</si>
  <si>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</si>
  <si>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</si>
  <si>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</si>
  <si>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</si>
  <si>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</si>
  <si>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</si>
  <si>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</si>
  <si>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</si>
  <si>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</si>
  <si>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</si>
  <si>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</si>
  <si>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</si>
  <si>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</si>
  <si>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</si>
  <si>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</si>
  <si>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</si>
  <si>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</si>
  <si>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</si>
  <si>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</si>
  <si>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</si>
  <si>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</si>
  <si>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</si>
  <si>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</si>
  <si>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</si>
  <si>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</si>
  <si>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</si>
  <si>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</si>
  <si>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</si>
  <si>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</si>
  <si>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</si>
  <si>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</si>
  <si>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</si>
  <si>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</si>
  <si>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</si>
  <si>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</si>
  <si>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</si>
  <si>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</si>
  <si>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</si>
  <si>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</si>
  <si>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</si>
  <si>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</si>
  <si>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</si>
  <si>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</si>
  <si>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</si>
  <si>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</si>
  <si>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</si>
  <si>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</si>
  <si>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</si>
  <si>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</si>
  <si>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</si>
  <si>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</si>
  <si>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</si>
  <si>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</si>
  <si>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</si>
  <si>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</si>
  <si>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</si>
  <si>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</si>
  <si>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</si>
  <si>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</si>
  <si>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</si>
  <si>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</si>
  <si>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</si>
  <si>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</si>
  <si>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</si>
  <si>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</si>
  <si>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</si>
  <si>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</si>
  <si>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</si>
  <si>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</si>
  <si>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</si>
  <si>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</si>
  <si>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</si>
  <si>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</si>
  <si>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</si>
  <si>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</si>
  <si>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</si>
  <si>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</si>
  <si>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</si>
  <si>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</si>
  <si>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</si>
  <si>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</si>
  <si>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</si>
  <si>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</si>
  <si>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</si>
  <si>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</si>
  <si>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</si>
  <si>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</si>
  <si>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</si>
  <si>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</si>
  <si>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</si>
  <si>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</si>
  <si>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</si>
  <si>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73001-31-03-003-2019-00312-00</t>
  </si>
  <si>
    <t>Juzgado Tercero Civil del Circuito de Ibagué</t>
  </si>
  <si>
    <t xml:space="preserve">Carlos Arturo Uribe Quintero (Victima Directa)
Diana Esperanza Rodríguez Rodríguez (Esposa - 28/01/1972)
Carol Andrea Uribe Rodríguez (Hija - 25-10-1991)
Carlos Felipe Uribe Rodríguez (Hijo - 10/01/1999)
Diana Lizeth Uribe Rodríguez (Hijo - 11/01/1994)
Luisa Fernanda Uribe Rodríguez (Hija - 01/03/2012)
Sara Valentina Briceño Uribe (Nieta) 
Isabela Casas Uribe (Nieta)
</t>
  </si>
  <si>
    <t>Salud Total EPS S.A.
Instituto Oftalmologico del Tolima
Clínica de Ojos del Tolima</t>
  </si>
  <si>
    <t xml:space="preserve">Carlos Arturo Uribe Quintero (Victima Directa)
</t>
  </si>
  <si>
    <t>Desde febrero del 2011 al 07 de abril de 2015</t>
  </si>
  <si>
    <t>RC Profesional</t>
  </si>
  <si>
    <t>Instituto Oftalmologíco del Tolima</t>
  </si>
  <si>
    <t>022372803/0</t>
  </si>
  <si>
    <t>Daño Fisiolígico</t>
  </si>
  <si>
    <t>Se pide pero no se tasa</t>
  </si>
  <si>
    <t xml:space="preserve">1. En el mes de febrero del año 2011, como consencuencia a una disminusión en la visión del señor Carlos Arturo Uribe Quintero assitió al Instituto Oftamológico del Tolima en donde unicamente le ordernaron un proceso con gotas oftálmologicas sin consdierar que ésta era un paciente diabético conforme sus antecedentes clíncos. 
2. Pasaron los meses y el señor Carlos Arturo Uribe asistió a consultas y controles confiando en el criterio médico sin signos de ninguna mejoria. Al mes de enero de 2012, le ordenaron lentes de uso permanente y control en un año. A dicho año el Dr. Hilder Agusto Fonseca le diagnostica "Desprendimiento de retina por tracción en el ojo izquierdo" e indica que también le diagnistica "Desprendimiento Millittus asociada con desnutrición con complicaciones oftálmicas" y "Diabetes mellitus asociada con desnutrición con complicaciones renales", utlimas que indica el demandante no existen. 
3. En el mes de marzo de 2012 y por primera vez, fue redirigido a la especialidad de "Retinólogía" en la que le diganostican "Retinopatía Diabéctica no proliferativa" - y en el que a su vez resultó en afectaciones a su ojo derecho con: perdida de depresión foveal por la presencial de difuso retinal en capas superficiales de retina.
4. Catorce meses después (año 2013) el Instituto Oftamológico del Tolima dirige un oficio a clinica de los ojos del tolima con autirización de que sea practicada Cirugía de Retina. Paciente que fue intervenido al 25 de enero de 2013.
5. El paciente siguió en tratamientos encontrando trabas en la prestación del servicio médico, así como autorizaciones de la EPS SALUD TOTAL  incluso al hasta el año 2015.
Indica el demandante que los daños causados al paciente se dan como consencuencia de la negligencia, de la falta de oportunidad en el diagnostico y la atención en general de su patología. </t>
  </si>
  <si>
    <t>18 de octubre de 2019</t>
  </si>
  <si>
    <t>06 de noviembre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</si>
</sst>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2" xfId="0" applyNumberFormat="1" applyBorder="1" applyAlignment="1">
      <alignment horizontal="left" vertical="top"/>
    </xf>
    <xf numFmtId="0" fontId="0" fillId="0" borderId="3" xfId="0"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115" zoomScaleNormal="115"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41</v>
      </c>
      <c r="B1" s="49"/>
      <c r="C1" s="49"/>
    </row>
    <row r="2" spans="1:3" x14ac:dyDescent="0.25">
      <c r="A2" s="5" t="s">
        <v>11</v>
      </c>
      <c r="B2" s="50" t="s">
        <v>137</v>
      </c>
      <c r="C2" s="51"/>
    </row>
    <row r="3" spans="1:3" x14ac:dyDescent="0.25">
      <c r="A3" s="5" t="s">
        <v>0</v>
      </c>
      <c r="B3" s="52" t="s">
        <v>138</v>
      </c>
      <c r="C3" s="53"/>
    </row>
    <row r="4" spans="1:3" x14ac:dyDescent="0.25">
      <c r="A4" s="5" t="s">
        <v>109</v>
      </c>
      <c r="B4" s="47" t="s">
        <v>140</v>
      </c>
      <c r="C4" s="53"/>
    </row>
    <row r="5" spans="1:3" ht="14.45" customHeight="1" x14ac:dyDescent="0.25">
      <c r="A5" s="5" t="s">
        <v>1</v>
      </c>
      <c r="B5" s="47" t="s">
        <v>139</v>
      </c>
      <c r="C5" s="53"/>
    </row>
    <row r="6" spans="1:3" x14ac:dyDescent="0.25">
      <c r="A6" s="5" t="s">
        <v>110</v>
      </c>
      <c r="B6" s="36" t="s">
        <v>134</v>
      </c>
      <c r="C6" s="36"/>
    </row>
    <row r="7" spans="1:3" x14ac:dyDescent="0.25">
      <c r="A7" s="5" t="s">
        <v>2</v>
      </c>
      <c r="B7" s="46" t="s">
        <v>141</v>
      </c>
      <c r="C7" s="36"/>
    </row>
    <row r="8" spans="1:3" x14ac:dyDescent="0.25">
      <c r="A8" s="5" t="s">
        <v>3</v>
      </c>
      <c r="B8" s="46" t="s">
        <v>142</v>
      </c>
      <c r="C8" s="46"/>
    </row>
    <row r="9" spans="1:3" x14ac:dyDescent="0.25">
      <c r="A9" s="5" t="s">
        <v>4</v>
      </c>
      <c r="B9" s="46" t="s">
        <v>149</v>
      </c>
      <c r="C9" s="46"/>
    </row>
    <row r="10" spans="1:3" x14ac:dyDescent="0.25">
      <c r="A10" s="5" t="s">
        <v>5</v>
      </c>
      <c r="B10" s="46" t="s">
        <v>150</v>
      </c>
      <c r="C10" s="46"/>
    </row>
    <row r="11" spans="1:3" ht="23.25" customHeight="1" x14ac:dyDescent="0.25">
      <c r="A11" s="5" t="s">
        <v>27</v>
      </c>
      <c r="B11" s="47" t="s">
        <v>143</v>
      </c>
      <c r="C11" s="48"/>
    </row>
    <row r="12" spans="1:3" x14ac:dyDescent="0.25">
      <c r="A12" s="37" t="s">
        <v>120</v>
      </c>
      <c r="B12" s="46" t="s">
        <v>148</v>
      </c>
      <c r="C12" s="36"/>
    </row>
    <row r="13" spans="1:3" ht="30" customHeight="1" x14ac:dyDescent="0.25">
      <c r="A13" s="37"/>
      <c r="B13" s="36"/>
      <c r="C13" s="36"/>
    </row>
    <row r="14" spans="1:3" ht="73.5" customHeight="1" x14ac:dyDescent="0.25">
      <c r="A14" s="37"/>
      <c r="B14" s="36"/>
      <c r="C14" s="36"/>
    </row>
    <row r="15" spans="1:3" ht="30" x14ac:dyDescent="0.25">
      <c r="A15" s="5" t="s">
        <v>46</v>
      </c>
      <c r="B15" s="40">
        <f>SUM(C17,C18,C20,C21,C23)</f>
        <v>2355144400</v>
      </c>
      <c r="C15" s="41"/>
    </row>
    <row r="16" spans="1:3" ht="33.75" customHeight="1" x14ac:dyDescent="0.25">
      <c r="A16" s="42" t="s">
        <v>47</v>
      </c>
      <c r="B16" s="43" t="s">
        <v>48</v>
      </c>
      <c r="C16" s="43"/>
    </row>
    <row r="17" spans="1:3" ht="33.75" customHeight="1" x14ac:dyDescent="0.25">
      <c r="A17" s="42"/>
      <c r="B17" s="11" t="s">
        <v>49</v>
      </c>
      <c r="C17" s="6">
        <v>1320000000</v>
      </c>
    </row>
    <row r="18" spans="1:3" ht="33.75" customHeight="1" x14ac:dyDescent="0.25">
      <c r="A18" s="42"/>
      <c r="B18" s="11" t="s">
        <v>50</v>
      </c>
      <c r="C18" s="6" t="s">
        <v>147</v>
      </c>
    </row>
    <row r="19" spans="1:3" x14ac:dyDescent="0.25">
      <c r="A19" s="42"/>
      <c r="B19" s="44" t="s">
        <v>51</v>
      </c>
      <c r="C19" s="45"/>
    </row>
    <row r="20" spans="1:3" x14ac:dyDescent="0.25">
      <c r="A20" s="42"/>
      <c r="B20" s="11" t="s">
        <v>112</v>
      </c>
      <c r="C20" s="6">
        <v>703898000</v>
      </c>
    </row>
    <row r="21" spans="1:3" x14ac:dyDescent="0.25">
      <c r="A21" s="42"/>
      <c r="B21" s="11" t="s">
        <v>146</v>
      </c>
      <c r="C21" s="6">
        <v>331246400</v>
      </c>
    </row>
    <row r="22" spans="1:3" x14ac:dyDescent="0.25">
      <c r="A22" s="42"/>
      <c r="B22" s="44" t="s">
        <v>108</v>
      </c>
      <c r="C22" s="45"/>
    </row>
    <row r="23" spans="1:3" x14ac:dyDescent="0.25">
      <c r="A23" s="42"/>
      <c r="B23" s="11"/>
      <c r="C23" s="16"/>
    </row>
    <row r="24" spans="1:3" x14ac:dyDescent="0.25">
      <c r="A24" s="5" t="s">
        <v>6</v>
      </c>
      <c r="B24" s="36" t="s">
        <v>144</v>
      </c>
      <c r="C24" s="36"/>
    </row>
    <row r="25" spans="1:3" x14ac:dyDescent="0.25">
      <c r="A25" s="5" t="s">
        <v>7</v>
      </c>
      <c r="B25" s="36">
        <v>8090108938</v>
      </c>
      <c r="C25" s="36"/>
    </row>
    <row r="26" spans="1:3" x14ac:dyDescent="0.25">
      <c r="A26" s="5" t="s">
        <v>8</v>
      </c>
      <c r="B26" s="36" t="s">
        <v>145</v>
      </c>
      <c r="C26" s="36"/>
    </row>
    <row r="27" spans="1:3" x14ac:dyDescent="0.25">
      <c r="A27" s="5" t="s">
        <v>42</v>
      </c>
      <c r="B27" s="88">
        <v>45503</v>
      </c>
      <c r="C27" s="89"/>
    </row>
    <row r="28" spans="1:3" x14ac:dyDescent="0.25">
      <c r="A28" s="5" t="s">
        <v>9</v>
      </c>
      <c r="B28" s="35">
        <v>45490</v>
      </c>
      <c r="C28" s="35"/>
    </row>
    <row r="29" spans="1:3" x14ac:dyDescent="0.25">
      <c r="A29" s="5" t="s">
        <v>10</v>
      </c>
      <c r="B29" s="35">
        <v>45506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40</v>
      </c>
      <c r="B1" s="64"/>
      <c r="C1" s="64"/>
    </row>
    <row r="2" spans="1:3" x14ac:dyDescent="0.25">
      <c r="A2" s="13" t="s">
        <v>25</v>
      </c>
      <c r="B2" s="38" t="s">
        <v>135</v>
      </c>
      <c r="C2" s="39"/>
    </row>
    <row r="3" spans="1:3" x14ac:dyDescent="0.25">
      <c r="A3" s="5" t="s">
        <v>11</v>
      </c>
      <c r="B3" s="36" t="str">
        <f>'GENERALES NOTA 322'!B2:C2</f>
        <v>73001-31-03-003-2019-00312-00</v>
      </c>
      <c r="C3" s="36"/>
    </row>
    <row r="4" spans="1:3" x14ac:dyDescent="0.25">
      <c r="A4" s="5" t="s">
        <v>0</v>
      </c>
      <c r="B4" s="36" t="str">
        <f>'GENERALES NOTA 322'!B3:C3</f>
        <v>Juzgado Tercero Civil del Circuito de Ibagué</v>
      </c>
      <c r="C4" s="36"/>
    </row>
    <row r="5" spans="1:3" x14ac:dyDescent="0.25">
      <c r="A5" s="5" t="s">
        <v>109</v>
      </c>
      <c r="B5" s="36" t="str">
        <f>'GENERALES NOTA 322'!B4:C4</f>
        <v>Salud Total EPS S.A.
Instituto Oftalmologico del Tolima
Clínica de Ojos del Tolima</v>
      </c>
      <c r="C5" s="36"/>
    </row>
    <row r="6" spans="1:3" x14ac:dyDescent="0.25">
      <c r="A6" s="5" t="s">
        <v>1</v>
      </c>
      <c r="B6" s="36" t="str">
        <f>'GENERALES NOTA 322'!B5:C5</f>
        <v xml:space="preserve">Carlos Arturo Uribe Quintero (Victima Directa)
Diana Esperanza Rodríguez Rodríguez (Esposa - 28/01/1972)
Carol Andrea Uribe Rodríguez (Hija - 25-10-1991)
Carlos Felipe Uribe Rodríguez (Hijo - 10/01/1999)
Diana Lizeth Uribe Rodríguez (Hijo - 11/01/1994)
Luisa Fernanda Uribe Rodríguez (Hija - 01/03/2012)
Sara Valentina Briceño Uribe (Nieta) 
Isabela Casas Uribe (Nieta)
</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38"/>
      <c r="C10" s="65"/>
    </row>
    <row r="11" spans="1:3" x14ac:dyDescent="0.25">
      <c r="A11" s="13" t="s">
        <v>116</v>
      </c>
      <c r="B11" s="38"/>
      <c r="C11" s="39"/>
    </row>
    <row r="12" spans="1:3" x14ac:dyDescent="0.25">
      <c r="A12" s="13" t="s">
        <v>60</v>
      </c>
      <c r="B12" s="52"/>
      <c r="C12" s="53"/>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2" t="s">
        <v>31</v>
      </c>
      <c r="B16" s="36"/>
      <c r="C16" s="36"/>
    </row>
    <row r="17" spans="1:3" x14ac:dyDescent="0.25">
      <c r="A17" s="63"/>
      <c r="B17" s="9" t="s">
        <v>39</v>
      </c>
      <c r="C17" s="10" t="s">
        <v>15</v>
      </c>
    </row>
    <row r="18" spans="1:3" x14ac:dyDescent="0.25">
      <c r="A18" s="63"/>
      <c r="B18" s="11"/>
      <c r="C18" s="11"/>
    </row>
    <row r="19" spans="1:3" x14ac:dyDescent="0.25">
      <c r="A19" s="63"/>
      <c r="B19" s="11"/>
      <c r="C19" s="11"/>
    </row>
    <row r="20" spans="1:3" x14ac:dyDescent="0.25">
      <c r="A20" s="63"/>
      <c r="B20" s="11"/>
      <c r="C20" s="11"/>
    </row>
    <row r="21" spans="1:3" x14ac:dyDescent="0.25">
      <c r="A21" s="13" t="s">
        <v>24</v>
      </c>
      <c r="B21" s="36"/>
      <c r="C21" s="36"/>
    </row>
    <row r="22" spans="1:3" x14ac:dyDescent="0.25">
      <c r="A22" s="13" t="s">
        <v>61</v>
      </c>
      <c r="B22" s="52"/>
      <c r="C22" s="53"/>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1" t="s">
        <v>64</v>
      </c>
      <c r="B27" s="61"/>
      <c r="C27" s="61"/>
    </row>
    <row r="28" spans="1:3" ht="14.45" customHeight="1" x14ac:dyDescent="0.25">
      <c r="A28" s="56" t="s">
        <v>37</v>
      </c>
      <c r="B28" s="57"/>
      <c r="C28" s="31"/>
    </row>
    <row r="29" spans="1:3" ht="14.45" customHeight="1" x14ac:dyDescent="0.25">
      <c r="A29" s="58" t="s">
        <v>36</v>
      </c>
      <c r="B29" s="59"/>
      <c r="C29" s="31"/>
    </row>
    <row r="30" spans="1:3" ht="14.45" customHeight="1" x14ac:dyDescent="0.25">
      <c r="A30" s="58" t="s">
        <v>35</v>
      </c>
      <c r="B30" s="59"/>
      <c r="C30" s="32"/>
    </row>
    <row r="31" spans="1:3" ht="14.45" customHeight="1" x14ac:dyDescent="0.25">
      <c r="A31" s="58" t="s">
        <v>13</v>
      </c>
      <c r="B31" s="59"/>
      <c r="C31" s="31"/>
    </row>
    <row r="32" spans="1:3" x14ac:dyDescent="0.25">
      <c r="A32" s="58" t="s">
        <v>14</v>
      </c>
      <c r="B32" s="59"/>
      <c r="C32" s="31"/>
    </row>
    <row r="33" spans="1:3" ht="14.45" customHeight="1" x14ac:dyDescent="0.25">
      <c r="A33" s="58" t="s">
        <v>34</v>
      </c>
      <c r="B33" s="59"/>
      <c r="C33" s="31"/>
    </row>
    <row r="34" spans="1:3" ht="14.45" customHeight="1" x14ac:dyDescent="0.25">
      <c r="A34" s="58" t="s">
        <v>94</v>
      </c>
      <c r="B34" s="59"/>
      <c r="C34" s="33"/>
    </row>
    <row r="35" spans="1:3" x14ac:dyDescent="0.25">
      <c r="A35" s="56" t="s">
        <v>106</v>
      </c>
      <c r="B35" s="57"/>
      <c r="C35" s="34"/>
    </row>
    <row r="36" spans="1:3" x14ac:dyDescent="0.25">
      <c r="A36" s="60" t="s">
        <v>88</v>
      </c>
      <c r="B36" s="60"/>
      <c r="C36" s="60"/>
    </row>
    <row r="37" spans="1:3" x14ac:dyDescent="0.25">
      <c r="A37" s="54" t="s">
        <v>89</v>
      </c>
      <c r="B37" s="54"/>
      <c r="C37" s="11"/>
    </row>
    <row r="38" spans="1:3" x14ac:dyDescent="0.25">
      <c r="A38" s="54" t="s">
        <v>90</v>
      </c>
      <c r="B38" s="54"/>
      <c r="C38" s="11"/>
    </row>
    <row r="39" spans="1:3" x14ac:dyDescent="0.25">
      <c r="A39" s="54" t="s">
        <v>91</v>
      </c>
      <c r="B39" s="54"/>
      <c r="C39" s="11"/>
    </row>
    <row r="40" spans="1:3" x14ac:dyDescent="0.25">
      <c r="A40" s="54" t="s">
        <v>92</v>
      </c>
      <c r="B40" s="54"/>
      <c r="C40" s="11"/>
    </row>
    <row r="41" spans="1:3" x14ac:dyDescent="0.25">
      <c r="A41" s="54" t="s">
        <v>93</v>
      </c>
      <c r="B41" s="54"/>
      <c r="C41" s="11"/>
    </row>
    <row r="42" spans="1:3" x14ac:dyDescent="0.25">
      <c r="A42" s="54" t="s">
        <v>95</v>
      </c>
      <c r="B42" s="54"/>
      <c r="C42" s="11"/>
    </row>
    <row r="43" spans="1:3" x14ac:dyDescent="0.25">
      <c r="A43" s="54" t="s">
        <v>96</v>
      </c>
      <c r="B43" s="54"/>
      <c r="C43" s="11"/>
    </row>
    <row r="44" spans="1:3" x14ac:dyDescent="0.25">
      <c r="A44" s="54" t="s">
        <v>97</v>
      </c>
      <c r="B44" s="54"/>
      <c r="C44" s="11"/>
    </row>
    <row r="45" spans="1:3" x14ac:dyDescent="0.25">
      <c r="A45" s="54" t="s">
        <v>98</v>
      </c>
      <c r="B45" s="54"/>
      <c r="C45" s="11"/>
    </row>
    <row r="46" spans="1:3" x14ac:dyDescent="0.25">
      <c r="A46" s="54" t="s">
        <v>99</v>
      </c>
      <c r="B46" s="54"/>
      <c r="C46" s="11"/>
    </row>
    <row r="47" spans="1:3" x14ac:dyDescent="0.25">
      <c r="A47" s="54" t="s">
        <v>100</v>
      </c>
      <c r="B47" s="54"/>
      <c r="C47" s="11"/>
    </row>
    <row r="48" spans="1:3" x14ac:dyDescent="0.25">
      <c r="A48" s="54" t="s">
        <v>101</v>
      </c>
      <c r="B48" s="54"/>
      <c r="C48" s="11"/>
    </row>
    <row r="49" spans="1:3" x14ac:dyDescent="0.25">
      <c r="A49" s="54" t="s">
        <v>102</v>
      </c>
      <c r="B49" s="54"/>
      <c r="C49" s="11"/>
    </row>
    <row r="50" spans="1:3" x14ac:dyDescent="0.25">
      <c r="A50" s="54" t="s">
        <v>103</v>
      </c>
      <c r="B50" s="54"/>
      <c r="C50" s="11"/>
    </row>
    <row r="51" spans="1:3" x14ac:dyDescent="0.25">
      <c r="A51" s="54" t="s">
        <v>104</v>
      </c>
      <c r="B51" s="54"/>
      <c r="C51" s="11"/>
    </row>
    <row r="52" spans="1:3" x14ac:dyDescent="0.25">
      <c r="A52" s="54" t="s">
        <v>105</v>
      </c>
      <c r="B52" s="54"/>
      <c r="C52" s="11"/>
    </row>
    <row r="53" spans="1:3" x14ac:dyDescent="0.2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43</v>
      </c>
      <c r="B1" s="64"/>
      <c r="C1" s="64"/>
    </row>
    <row r="2" spans="1:6" x14ac:dyDescent="0.25">
      <c r="A2" s="20" t="s">
        <v>25</v>
      </c>
      <c r="B2" s="70" t="str">
        <f>'[2]AUTOS NOTA 321'!B2:C2</f>
        <v xml:space="preserve">SINIESTRO   LEGIS </v>
      </c>
      <c r="C2" s="71"/>
    </row>
    <row r="3" spans="1:6" x14ac:dyDescent="0.25">
      <c r="A3" s="21" t="s">
        <v>11</v>
      </c>
      <c r="B3" s="72" t="str">
        <f>'GENERALES NOTA 322'!B2:C2</f>
        <v>73001-31-03-003-2019-00312-00</v>
      </c>
      <c r="C3" s="72"/>
    </row>
    <row r="4" spans="1:6" x14ac:dyDescent="0.25">
      <c r="A4" s="21" t="s">
        <v>0</v>
      </c>
      <c r="B4" s="72" t="str">
        <f>'GENERALES NOTA 322'!B3:C3</f>
        <v>Juzgado Tercero Civil del Circuito de Ibagué</v>
      </c>
      <c r="C4" s="72"/>
    </row>
    <row r="5" spans="1:6" x14ac:dyDescent="0.25">
      <c r="A5" s="21" t="s">
        <v>109</v>
      </c>
      <c r="B5" s="72" t="str">
        <f>'GENERALES NOTA 322'!B4:C4</f>
        <v>Salud Total EPS S.A.
Instituto Oftalmologico del Tolima
Clínica de Ojos del Tolima</v>
      </c>
      <c r="C5" s="72"/>
    </row>
    <row r="6" spans="1:6" ht="14.45" customHeight="1" x14ac:dyDescent="0.25">
      <c r="A6" s="21" t="s">
        <v>1</v>
      </c>
      <c r="B6" s="72" t="str">
        <f>'GENERALES NOTA 322'!B5:C5</f>
        <v xml:space="preserve">Carlos Arturo Uribe Quintero (Victima Directa)
Diana Esperanza Rodríguez Rodríguez (Esposa - 28/01/1972)
Carol Andrea Uribe Rodríguez (Hija - 25-10-1991)
Carlos Felipe Uribe Rodríguez (Hijo - 10/01/1999)
Diana Lizeth Uribe Rodríguez (Hijo - 11/01/1994)
Luisa Fernanda Uribe Rodríguez (Hija - 01/03/2012)
Sara Valentina Briceño Uribe (Nieta) 
Isabela Casas Uribe (Nieta)
</v>
      </c>
      <c r="C6" s="72"/>
    </row>
    <row r="7" spans="1:6" x14ac:dyDescent="0.25">
      <c r="A7" s="21" t="s">
        <v>110</v>
      </c>
      <c r="B7" s="72" t="str">
        <f>'GENERALES NOTA 322'!B6:C6</f>
        <v>LLAMADA EN GARANTIA</v>
      </c>
      <c r="C7" s="72"/>
    </row>
    <row r="8" spans="1:6" ht="30" x14ac:dyDescent="0.25">
      <c r="A8" s="21" t="s">
        <v>46</v>
      </c>
      <c r="B8" s="66">
        <f>'GENERALES NOTA 322'!B15:C15</f>
        <v>2355144400</v>
      </c>
      <c r="C8" s="67"/>
    </row>
    <row r="9" spans="1:6" x14ac:dyDescent="0.25">
      <c r="A9" s="73" t="s">
        <v>47</v>
      </c>
      <c r="B9" s="74" t="s">
        <v>48</v>
      </c>
      <c r="C9" s="75"/>
    </row>
    <row r="10" spans="1:6" x14ac:dyDescent="0.25">
      <c r="A10" s="73"/>
      <c r="B10" s="22" t="s">
        <v>49</v>
      </c>
      <c r="C10" s="19">
        <f>'GENERALES NOTA 322'!C17</f>
        <v>1320000000</v>
      </c>
    </row>
    <row r="11" spans="1:6" x14ac:dyDescent="0.25">
      <c r="A11" s="73"/>
      <c r="B11" s="22" t="s">
        <v>50</v>
      </c>
      <c r="C11" s="19" t="str">
        <f>'GENERALES NOTA 322'!C18</f>
        <v>Se pide pero no se tasa</v>
      </c>
    </row>
    <row r="12" spans="1:6" x14ac:dyDescent="0.25">
      <c r="A12" s="73"/>
      <c r="B12" s="74"/>
      <c r="C12" s="75"/>
    </row>
    <row r="13" spans="1:6" x14ac:dyDescent="0.25">
      <c r="A13" s="73"/>
      <c r="B13" s="22" t="s">
        <v>112</v>
      </c>
      <c r="C13" s="24"/>
    </row>
    <row r="14" spans="1:6" x14ac:dyDescent="0.25">
      <c r="A14" s="73"/>
      <c r="B14" s="22" t="s">
        <v>113</v>
      </c>
      <c r="C14" s="24"/>
      <c r="E14" t="s">
        <v>59</v>
      </c>
      <c r="F14" s="17">
        <v>0.7</v>
      </c>
    </row>
    <row r="15" spans="1:6" x14ac:dyDescent="0.25">
      <c r="A15" s="23" t="s">
        <v>44</v>
      </c>
      <c r="B15" s="70" t="s">
        <v>128</v>
      </c>
      <c r="C15" s="71"/>
    </row>
    <row r="16" spans="1:6" ht="15" customHeight="1" x14ac:dyDescent="0.25">
      <c r="A16" s="21" t="s">
        <v>45</v>
      </c>
      <c r="B16" s="68"/>
      <c r="C16" s="69"/>
    </row>
    <row r="17" spans="1:3" ht="28.5" customHeight="1" x14ac:dyDescent="0.25">
      <c r="A17" s="14" t="s">
        <v>52</v>
      </c>
      <c r="B17" s="78">
        <f>((C19+C20+C22+C23)-C26)*C25*C27</f>
        <v>100000000</v>
      </c>
      <c r="C17" s="78"/>
    </row>
    <row r="18" spans="1:3" x14ac:dyDescent="0.25">
      <c r="A18" s="23" t="s">
        <v>53</v>
      </c>
      <c r="B18" s="76" t="s">
        <v>48</v>
      </c>
      <c r="C18" s="77"/>
    </row>
    <row r="19" spans="1:3" x14ac:dyDescent="0.25">
      <c r="A19" s="84"/>
      <c r="B19" s="22" t="s">
        <v>49</v>
      </c>
      <c r="C19" s="19">
        <v>100000000</v>
      </c>
    </row>
    <row r="20" spans="1:3" x14ac:dyDescent="0.25">
      <c r="A20" s="85"/>
      <c r="B20" s="22" t="s">
        <v>50</v>
      </c>
      <c r="C20" s="19">
        <v>0</v>
      </c>
    </row>
    <row r="21" spans="1:3" x14ac:dyDescent="0.25">
      <c r="A21" s="85"/>
      <c r="B21" s="74" t="s">
        <v>51</v>
      </c>
      <c r="C21" s="75"/>
    </row>
    <row r="22" spans="1:3" x14ac:dyDescent="0.25">
      <c r="A22" s="85"/>
      <c r="B22" s="22" t="s">
        <v>112</v>
      </c>
      <c r="C22" s="19">
        <v>0</v>
      </c>
    </row>
    <row r="23" spans="1:3" ht="45" x14ac:dyDescent="0.25">
      <c r="A23" s="85"/>
      <c r="B23" s="22" t="s">
        <v>114</v>
      </c>
      <c r="C23" s="19">
        <v>0</v>
      </c>
    </row>
    <row r="24" spans="1:3" x14ac:dyDescent="0.25">
      <c r="A24" s="85"/>
      <c r="B24" s="74" t="s">
        <v>115</v>
      </c>
      <c r="C24" s="75"/>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8">
        <f>IFERROR(B17*(VLOOKUP(B15,Hoja2!$G$1:$H$6,2,0)),16666)</f>
        <v>70000000</v>
      </c>
      <c r="C28" s="78"/>
    </row>
    <row r="29" spans="1:3" ht="30" x14ac:dyDescent="0.25">
      <c r="A29" s="21" t="s">
        <v>54</v>
      </c>
      <c r="B29" s="79"/>
      <c r="C29" s="80"/>
    </row>
    <row r="30" spans="1:3" ht="30" x14ac:dyDescent="0.25">
      <c r="A30" s="21" t="s">
        <v>55</v>
      </c>
      <c r="B30" s="81"/>
      <c r="C30" s="82"/>
    </row>
    <row r="31" spans="1:3" ht="18.75" x14ac:dyDescent="0.25">
      <c r="A31" s="29" t="s">
        <v>117</v>
      </c>
      <c r="B31" s="29"/>
      <c r="C31" s="29"/>
    </row>
    <row r="32" spans="1:3" x14ac:dyDescent="0.25">
      <c r="A32" s="30" t="s">
        <v>118</v>
      </c>
      <c r="B32" s="83"/>
      <c r="C32" s="83"/>
    </row>
    <row r="33" spans="1:3" x14ac:dyDescent="0.25">
      <c r="A33" s="30" t="s">
        <v>119</v>
      </c>
      <c r="B33" s="83"/>
      <c r="C33" s="83"/>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56</v>
      </c>
      <c r="B1" s="64"/>
      <c r="C1" s="64"/>
    </row>
    <row r="2" spans="1:3" ht="17.100000000000001" customHeight="1" x14ac:dyDescent="0.25">
      <c r="A2" s="13" t="s">
        <v>25</v>
      </c>
      <c r="B2" s="38" t="str">
        <f>'[2]AUTOS NOTA 321'!B2:C2</f>
        <v xml:space="preserve">SINIESTRO   LEGIS </v>
      </c>
      <c r="C2" s="39"/>
    </row>
    <row r="3" spans="1:3" ht="15.95" customHeight="1" x14ac:dyDescent="0.25">
      <c r="A3" s="5" t="s">
        <v>11</v>
      </c>
      <c r="B3" s="36" t="str">
        <f>'GENERALES NOTA 322'!B2:C2</f>
        <v>73001-31-03-003-2019-00312-00</v>
      </c>
      <c r="C3" s="36"/>
    </row>
    <row r="4" spans="1:3" x14ac:dyDescent="0.25">
      <c r="A4" s="5" t="s">
        <v>0</v>
      </c>
      <c r="B4" s="36" t="str">
        <f>'GENERALES NOTA 322'!B3:C3</f>
        <v>Juzgado Tercero Civil del Circuito de Ibagué</v>
      </c>
      <c r="C4" s="36"/>
    </row>
    <row r="5" spans="1:3" ht="29.1" customHeight="1" x14ac:dyDescent="0.25">
      <c r="A5" s="5" t="s">
        <v>109</v>
      </c>
      <c r="B5" s="36" t="str">
        <f>'GENERALES NOTA 322'!B4:C4</f>
        <v>Salud Total EPS S.A.
Instituto Oftalmologico del Tolima
Clínica de Ojos del Tolima</v>
      </c>
      <c r="C5" s="36"/>
    </row>
    <row r="6" spans="1:3" x14ac:dyDescent="0.25">
      <c r="A6" s="5" t="s">
        <v>1</v>
      </c>
      <c r="B6" s="36" t="str">
        <f>'GENERALES NOTA 322'!B5:C5</f>
        <v xml:space="preserve">Carlos Arturo Uribe Quintero (Victima Directa)
Diana Esperanza Rodríguez Rodríguez (Esposa - 28/01/1972)
Carol Andrea Uribe Rodríguez (Hija - 25-10-1991)
Carlos Felipe Uribe Rodríguez (Hijo - 10/01/1999)
Diana Lizeth Uribe Rodríguez (Hijo - 11/01/1994)
Luisa Fernanda Uribe Rodríguez (Hija - 01/03/2012)
Sara Valentina Briceño Uribe (Nieta) 
Isabela Casas Uribe (Nieta)
</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6"/>
      <c r="C9" s="86"/>
    </row>
    <row r="10" spans="1:3" x14ac:dyDescent="0.25">
      <c r="A10" s="15" t="s">
        <v>122</v>
      </c>
      <c r="B10" s="36"/>
      <c r="C10" s="36"/>
    </row>
    <row r="11" spans="1:3" ht="30" x14ac:dyDescent="0.25">
      <c r="A11" s="15" t="s">
        <v>123</v>
      </c>
      <c r="B11" s="87"/>
      <c r="C11" s="55"/>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Angela María Valencia Arango</cp:lastModifiedBy>
  <dcterms:created xsi:type="dcterms:W3CDTF">2020-12-07T14:41:17Z</dcterms:created>
  <dcterms:modified xsi:type="dcterms:W3CDTF">2024-08-01T22:44:26Z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