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02698\Downloads\"/>
    </mc:Choice>
  </mc:AlternateContent>
  <xr:revisionPtr revIDLastSave="0" documentId="13_ncr:1_{93613DEF-07E2-4B24-A1EF-FA8B50F680D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definedNames>
    <definedName name="Posición">#REF!</definedName>
    <definedName name="Probabilid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5" l="1"/>
  <c r="B8" i="11" s="1"/>
  <c r="B17" i="11"/>
  <c r="B28" i="11" s="1"/>
  <c r="C11" i="11"/>
  <c r="C10" i="11"/>
  <c r="B7" i="10"/>
  <c r="B7" i="14"/>
  <c r="B6" i="14"/>
  <c r="B5" i="14"/>
  <c r="B4" i="14"/>
  <c r="B3" i="14"/>
  <c r="B6" i="11"/>
  <c r="B7" i="11"/>
  <c r="B3" i="11"/>
  <c r="B4" i="10"/>
  <c r="B5" i="10"/>
  <c r="B6" i="10"/>
  <c r="B3" i="10"/>
</calcChain>
</file>

<file path=xl/sharedStrings.xml><?xml version="1.0" encoding="utf-8"?>
<sst xmlns="http://schemas.openxmlformats.org/spreadsheetml/2006/main" count="240" uniqueCount="179">
  <si>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</si>
  <si>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</si>
  <si>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</si>
  <si>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</si>
  <si>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</si>
  <si>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</si>
  <si>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</si>
  <si>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</si>
  <si>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</si>
  <si>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</si>
  <si>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</si>
  <si>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</si>
  <si>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</si>
  <si>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</si>
  <si>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</si>
  <si>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</si>
  <si>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</si>
  <si>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</si>
  <si>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</si>
  <si>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</si>
  <si>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</si>
  <si>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</si>
  <si>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</si>
  <si>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</si>
  <si>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</si>
  <si>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</si>
  <si>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</si>
  <si>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</si>
  <si>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</si>
  <si>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</si>
  <si>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</si>
  <si>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</si>
  <si>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</si>
  <si>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</si>
  <si>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</si>
  <si>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</si>
  <si>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</si>
  <si>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</si>
  <si>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</si>
  <si>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</si>
  <si>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</si>
  <si>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</si>
  <si>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</si>
  <si>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</si>
  <si>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</si>
  <si>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</si>
  <si>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</si>
  <si>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</si>
  <si>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</si>
  <si>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</si>
  <si>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</si>
  <si>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</si>
  <si>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</si>
  <si>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</si>
  <si>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</si>
  <si>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</si>
  <si>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</si>
  <si>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</si>
  <si>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</si>
  <si>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</si>
  <si>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</si>
  <si>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</si>
  <si>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</si>
  <si>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</si>
  <si>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</si>
  <si>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</si>
  <si>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</si>
  <si>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</si>
  <si>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</si>
  <si>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</si>
  <si>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</si>
  <si>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</si>
  <si>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</si>
  <si>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</si>
  <si>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</si>
  <si>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</si>
  <si>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</si>
  <si>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</si>
  <si>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</si>
  <si>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</si>
  <si>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</si>
  <si>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</si>
  <si>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</si>
  <si>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</si>
  <si>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</si>
  <si>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</si>
  <si>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</si>
  <si>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</si>
  <si>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</si>
  <si>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</si>
  <si>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</si>
  <si>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</si>
  <si>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</si>
  <si>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</si>
  <si>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</si>
  <si>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</si>
  <si>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</si>
  <si>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</si>
  <si>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</si>
  <si>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</si>
  <si>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</si>
  <si>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</si>
  <si>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</si>
  <si>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</si>
  <si>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</si>
  <si>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</si>
  <si>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</si>
  <si>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Demandado</t>
  </si>
  <si>
    <t>Tipo de vinculacion compañía</t>
  </si>
  <si>
    <t>DEMANDA DIRECTA</t>
  </si>
  <si>
    <t>Daño moral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</si>
  <si>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</si>
  <si>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</si>
  <si>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</si>
  <si>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</si>
  <si>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</si>
  <si>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</si>
  <si>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</si>
  <si>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</si>
  <si>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</si>
  <si>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</si>
  <si>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</si>
  <si>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</si>
  <si>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</si>
  <si>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</si>
  <si>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</si>
  <si>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</si>
  <si>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</si>
  <si>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</si>
  <si>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</si>
  <si>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</si>
  <si>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</si>
  <si>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CONCURRENCIA</t>
  </si>
  <si>
    <t>Daño a la Salud</t>
  </si>
  <si>
    <t xml:space="preserve">SINIESTRO   LEGIS </t>
  </si>
  <si>
    <t>Distrito Especial de Santiago de Cali</t>
  </si>
  <si>
    <t>890.399.011-3</t>
  </si>
  <si>
    <t>76001-3333-013-2016-00056-00</t>
  </si>
  <si>
    <t>Distrito Especial de Santiago de Cali – Empresas Municipales de Cali – EMCALI EICE ESP</t>
  </si>
  <si>
    <t>21 de febrero de 2013</t>
  </si>
  <si>
    <t>18 de diciembre de  2013</t>
  </si>
  <si>
    <t>25 de febrero de 2014</t>
  </si>
  <si>
    <t>Predios, Labores y Operaciones</t>
  </si>
  <si>
    <t>De conformidad con lo hechos de la demanda, el día 21 de febrero de 2013 la señora Diana Canaval Paredes se dirigía en motocicleta a su lugar de trabajo, cuando a la altura de la calle 33 No. 8A-81 de la ciudad de Cali sufrió un accidente debido a la falta de mantenimiento de la malla vial y ausencia de iluminación, lo cual hizo que perdiera el control del rodante, se impactara contra el piso y sufriera un trauma en su rodilla derecha. Asegura la parte actora que como consecuencia del mencionado accidente, la señora Canaval ha sido sometida a 2 cirugías de rodilla derecha, constantes incapacidades médicas y fuertes dolores que le impiden desarrollar con normalidad sus actividades cotidianas.</t>
  </si>
  <si>
    <t xml:space="preserve">Lucro cesante </t>
  </si>
  <si>
    <t xml:space="preserve">Daño a la vida en relacion </t>
  </si>
  <si>
    <t>RCE-3344 y 21311759</t>
  </si>
  <si>
    <t>24 de julio de 2024</t>
  </si>
  <si>
    <t>19 de julio de 2024</t>
  </si>
  <si>
    <t>12 de agosto de 2024</t>
  </si>
  <si>
    <t xml:space="preserve">Diana Canaval Paredes (victima directa) Juan Carlos Escobar Vallejo (compañero permanente); Sor Angelly Giraldo Canaval (hijo) y Juan Camilo Escobar Canaval (hijo). </t>
  </si>
  <si>
    <t>Juzgado (13°) Trece Administrativo Del Circuito De Cali</t>
  </si>
  <si>
    <t>Diana Canaval Paredes</t>
  </si>
  <si>
    <t xml:space="preserve">Juzgado Trece (13°) Administratrivo del Circuito de Cali </t>
  </si>
  <si>
    <t>Diana Canaval Paredes (victima directa) fecha de nacimiento: 29 de enero de 1973
Juan Carlos Escobar Vallejo (compañero permanente) fecha de nacimiento: S/I
Sor Angelly Giraldo Canaval (hijo) fecha de nacimiento: 18 de mayo de 1996
Juan Camilo Escobar Canaval (hijo) fecha de nacimiento: 23 de octubre de 2000</t>
  </si>
  <si>
    <t>RADICADO (23 digitos)</t>
  </si>
  <si>
    <t xml:space="preserve">JUZGADO </t>
  </si>
  <si>
    <t>DEMANDADO</t>
  </si>
  <si>
    <t>DEMANDANTE</t>
  </si>
  <si>
    <t>TIPO DE VINCULACIÓN COMPAÑÍA</t>
  </si>
  <si>
    <r>
      <t xml:space="preserve">SINIESTRO </t>
    </r>
    <r>
      <rPr>
        <sz val="11"/>
        <color theme="1"/>
        <rFont val="Calibri"/>
        <family val="2"/>
        <scheme val="minor"/>
      </rPr>
      <t>142834291</t>
    </r>
    <r>
      <rPr>
        <b/>
        <sz val="11"/>
        <color theme="1"/>
        <rFont val="Calibri"/>
        <family val="2"/>
        <scheme val="minor"/>
      </rPr>
      <t xml:space="preserve"> - LEGIS </t>
    </r>
    <r>
      <rPr>
        <sz val="11"/>
        <color theme="1"/>
        <rFont val="Calibri"/>
        <family val="2"/>
        <scheme val="minor"/>
      </rPr>
      <t>APJ32518</t>
    </r>
    <r>
      <rPr>
        <b/>
        <sz val="11"/>
        <color theme="1"/>
        <rFont val="Calibri"/>
        <family val="2"/>
        <scheme val="minor"/>
      </rPr>
      <t xml:space="preserve">
</t>
    </r>
  </si>
  <si>
    <t>21026910 / 0 ( Allíanz Seguros S.A.)</t>
  </si>
  <si>
    <t>Responsabilidad Civil Extracontractual</t>
  </si>
  <si>
    <t>Del valor total asegurado ($5.000.000.000), Allianz Seguros S.A. solo asumió el 22,5% , lo que equivale a $1.125.000.000.</t>
  </si>
  <si>
    <t>25% del valor de la pérdida - Mínimo 50SMLMV</t>
  </si>
  <si>
    <t>Desde el 16/04/2012 hasta el 01/03/2013.</t>
  </si>
  <si>
    <t>LA PREVISORA S.A. COMPAÑÍA DE SEGUROS</t>
  </si>
  <si>
    <t>ALLIANZ SEGUROS S.A.</t>
  </si>
  <si>
    <t>MAPFRE SESGUROS GENERALES DE COLOMBIA S.A.</t>
  </si>
  <si>
    <t>COLPATRIA SEGUROS S.A.</t>
  </si>
  <si>
    <t>22,5% (Póliza 21026910 /0)</t>
  </si>
  <si>
    <t>49,5% (Líder - Póliza 1008053)</t>
  </si>
  <si>
    <t>N/A</t>
  </si>
  <si>
    <t xml:space="preserve">X </t>
  </si>
  <si>
    <t>X - Del valor total asegurado ($5.000.000.000), Allianz Seguros S.A. solo asumió el 22,5% , lo que equivale a $1.125.000.000.</t>
  </si>
  <si>
    <t xml:space="preserve">• Disminución de la suma asegurada por pago de indemnizaciones con cargo a la PÓLIZA DE RESPONSABILIDAD CIVIL EXTRACONTRACTUAL No. 21026910/0.
</t>
  </si>
  <si>
    <t>X - Del valor asegurado asumido por Allianz Seguros S.A. ($1.125.000.000) se han agotado $102.905.062. Es decir, solo se encuentran disponibles $1.022.094.938.</t>
  </si>
  <si>
    <t>X - LA PREVISORA S.A. COMPAÑÍA DE SEGUROS (49,5%), ALLIANZ SEGUROS S.A. (22,5%), MAPFRE SESGUROS GENERALES DE COLOMBIA S.A. (18%) y COLPATRIA SEGUROS S.A. (10%).</t>
  </si>
  <si>
    <t>X - 25% del valor de la pérdida - Mínimo 50SMLMV.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</si>
</sst>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42" fontId="6" fillId="7" borderId="1" xfId="1" applyFont="1" applyFill="1" applyBorder="1" applyAlignment="1">
      <alignment horizontal="center"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42" fontId="0" fillId="5" borderId="2" xfId="1" applyFont="1" applyFill="1" applyBorder="1" applyAlignment="1">
      <alignment horizontal="justify" vertical="top"/>
    </xf>
    <xf numFmtId="42" fontId="0" fillId="5" borderId="3" xfId="1" applyFont="1" applyFill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1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top"/>
    </xf>
    <xf numFmtId="0" fontId="2" fillId="0" borderId="0" xfId="0" applyFont="1"/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6"/>
  <sheetViews>
    <sheetView zoomScale="115" zoomScaleNormal="115" workbookViewId="0">
      <selection activeCell="B8" sqref="B8:C8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5" t="s">
        <v>40</v>
      </c>
      <c r="B1" s="45"/>
      <c r="C1" s="45"/>
    </row>
    <row r="2" spans="1:3" x14ac:dyDescent="0.25">
      <c r="A2" s="5" t="s">
        <v>11</v>
      </c>
      <c r="B2" s="46" t="s">
        <v>137</v>
      </c>
      <c r="C2" s="47"/>
    </row>
    <row r="3" spans="1:3" x14ac:dyDescent="0.25">
      <c r="A3" s="5" t="s">
        <v>0</v>
      </c>
      <c r="B3" s="48" t="s">
        <v>151</v>
      </c>
      <c r="C3" s="49"/>
    </row>
    <row r="4" spans="1:3" ht="72" customHeight="1" x14ac:dyDescent="0.25">
      <c r="A4" s="5" t="s">
        <v>107</v>
      </c>
      <c r="B4" s="43" t="s">
        <v>154</v>
      </c>
      <c r="C4" s="49"/>
    </row>
    <row r="5" spans="1:3" ht="21.75" customHeight="1" x14ac:dyDescent="0.25">
      <c r="A5" s="5" t="s">
        <v>1</v>
      </c>
      <c r="B5" s="43" t="s">
        <v>138</v>
      </c>
      <c r="C5" s="49"/>
    </row>
    <row r="6" spans="1:3" x14ac:dyDescent="0.25">
      <c r="A6" s="5" t="s">
        <v>108</v>
      </c>
      <c r="B6" s="31" t="s">
        <v>131</v>
      </c>
      <c r="C6" s="31"/>
    </row>
    <row r="7" spans="1:3" x14ac:dyDescent="0.25">
      <c r="A7" s="5" t="s">
        <v>2</v>
      </c>
      <c r="B7" s="31" t="s">
        <v>152</v>
      </c>
      <c r="C7" s="31"/>
    </row>
    <row r="8" spans="1:3" x14ac:dyDescent="0.25">
      <c r="A8" s="5" t="s">
        <v>3</v>
      </c>
      <c r="B8" s="42" t="s">
        <v>139</v>
      </c>
      <c r="C8" s="42"/>
    </row>
    <row r="9" spans="1:3" x14ac:dyDescent="0.25">
      <c r="A9" s="5" t="s">
        <v>4</v>
      </c>
      <c r="B9" s="42" t="s">
        <v>140</v>
      </c>
      <c r="C9" s="42"/>
    </row>
    <row r="10" spans="1:3" x14ac:dyDescent="0.25">
      <c r="A10" s="5" t="s">
        <v>5</v>
      </c>
      <c r="B10" s="42" t="s">
        <v>141</v>
      </c>
      <c r="C10" s="42"/>
    </row>
    <row r="11" spans="1:3" ht="23.25" customHeight="1" x14ac:dyDescent="0.25">
      <c r="A11" s="5" t="s">
        <v>27</v>
      </c>
      <c r="B11" s="43" t="s">
        <v>142</v>
      </c>
      <c r="C11" s="44"/>
    </row>
    <row r="12" spans="1:3" x14ac:dyDescent="0.25">
      <c r="A12" s="32" t="s">
        <v>117</v>
      </c>
      <c r="B12" s="31" t="s">
        <v>143</v>
      </c>
      <c r="C12" s="31"/>
    </row>
    <row r="13" spans="1:3" ht="30" customHeight="1" x14ac:dyDescent="0.25">
      <c r="A13" s="32"/>
      <c r="B13" s="31"/>
      <c r="C13" s="31"/>
    </row>
    <row r="14" spans="1:3" ht="70.5" customHeight="1" x14ac:dyDescent="0.25">
      <c r="A14" s="32"/>
      <c r="B14" s="31"/>
      <c r="C14" s="31"/>
    </row>
    <row r="15" spans="1:3" ht="30" x14ac:dyDescent="0.25">
      <c r="A15" s="5" t="s">
        <v>45</v>
      </c>
      <c r="B15" s="36">
        <f>SUM(C17,C18,C20)</f>
        <v>715000000</v>
      </c>
      <c r="C15" s="37"/>
    </row>
    <row r="16" spans="1:3" ht="18" customHeight="1" x14ac:dyDescent="0.25">
      <c r="A16" s="38" t="s">
        <v>46</v>
      </c>
      <c r="B16" s="39" t="s">
        <v>50</v>
      </c>
      <c r="C16" s="39"/>
    </row>
    <row r="17" spans="1:3" ht="20.25" customHeight="1" x14ac:dyDescent="0.25">
      <c r="A17" s="38"/>
      <c r="B17" s="9" t="s">
        <v>110</v>
      </c>
      <c r="C17" s="6">
        <v>455000000</v>
      </c>
    </row>
    <row r="18" spans="1:3" ht="15.75" customHeight="1" x14ac:dyDescent="0.25">
      <c r="A18" s="38"/>
      <c r="B18" s="9" t="s">
        <v>145</v>
      </c>
      <c r="C18" s="6">
        <v>130000000</v>
      </c>
    </row>
    <row r="19" spans="1:3" x14ac:dyDescent="0.25">
      <c r="A19" s="38"/>
      <c r="B19" s="40" t="s">
        <v>47</v>
      </c>
      <c r="C19" s="41"/>
    </row>
    <row r="20" spans="1:3" x14ac:dyDescent="0.25">
      <c r="A20" s="38"/>
      <c r="B20" s="9" t="s">
        <v>144</v>
      </c>
      <c r="C20" s="29">
        <v>130000000</v>
      </c>
    </row>
    <row r="21" spans="1:3" x14ac:dyDescent="0.25">
      <c r="A21" s="5" t="s">
        <v>6</v>
      </c>
      <c r="B21" s="31" t="s">
        <v>135</v>
      </c>
      <c r="C21" s="31"/>
    </row>
    <row r="22" spans="1:3" x14ac:dyDescent="0.25">
      <c r="A22" s="5" t="s">
        <v>7</v>
      </c>
      <c r="B22" s="31" t="s">
        <v>136</v>
      </c>
      <c r="C22" s="31"/>
    </row>
    <row r="23" spans="1:3" x14ac:dyDescent="0.25">
      <c r="A23" s="5" t="s">
        <v>8</v>
      </c>
      <c r="B23" s="33" t="s">
        <v>146</v>
      </c>
      <c r="C23" s="33"/>
    </row>
    <row r="24" spans="1:3" x14ac:dyDescent="0.25">
      <c r="A24" s="5" t="s">
        <v>41</v>
      </c>
      <c r="B24" s="34" t="s">
        <v>147</v>
      </c>
      <c r="C24" s="35"/>
    </row>
    <row r="25" spans="1:3" x14ac:dyDescent="0.25">
      <c r="A25" s="5" t="s">
        <v>9</v>
      </c>
      <c r="B25" s="30" t="s">
        <v>148</v>
      </c>
      <c r="C25" s="30"/>
    </row>
    <row r="26" spans="1:3" x14ac:dyDescent="0.25">
      <c r="A26" s="5" t="s">
        <v>10</v>
      </c>
      <c r="B26" s="31" t="s">
        <v>149</v>
      </c>
      <c r="C26" s="31"/>
    </row>
  </sheetData>
  <mergeCells count="23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5:C25"/>
    <mergeCell ref="B26:C26"/>
    <mergeCell ref="A12:A14"/>
    <mergeCell ref="B12:C14"/>
    <mergeCell ref="B21:C21"/>
    <mergeCell ref="B22:C22"/>
    <mergeCell ref="B23:C23"/>
    <mergeCell ref="B24:C24"/>
    <mergeCell ref="B15:C15"/>
    <mergeCell ref="A16:A20"/>
    <mergeCell ref="B16:C16"/>
    <mergeCell ref="B19:C19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tabSelected="1" topLeftCell="A24" zoomScale="90" zoomScaleNormal="90" workbookViewId="0">
      <selection activeCell="A56" sqref="A56"/>
    </sheetView>
  </sheetViews>
  <sheetFormatPr baseColWidth="10" defaultColWidth="0" defaultRowHeight="15" x14ac:dyDescent="0.25"/>
  <cols>
    <col min="1" max="1" width="44.42578125" style="86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7" t="s">
        <v>39</v>
      </c>
      <c r="B1" s="57"/>
      <c r="C1" s="57"/>
    </row>
    <row r="2" spans="1:3" x14ac:dyDescent="0.25">
      <c r="A2" s="82" t="s">
        <v>25</v>
      </c>
      <c r="B2" s="90" t="s">
        <v>160</v>
      </c>
      <c r="C2" s="89"/>
    </row>
    <row r="3" spans="1:3" x14ac:dyDescent="0.25">
      <c r="A3" s="5" t="s">
        <v>155</v>
      </c>
      <c r="B3" s="31" t="str">
        <f>'GENERALES NOTA 322'!B2:C2</f>
        <v>76001-3333-013-2016-00056-00</v>
      </c>
      <c r="C3" s="31"/>
    </row>
    <row r="4" spans="1:3" x14ac:dyDescent="0.25">
      <c r="A4" s="5" t="s">
        <v>156</v>
      </c>
      <c r="B4" s="31" t="str">
        <f>'GENERALES NOTA 322'!B3:C3</f>
        <v>Juzgado (13°) Trece Administrativo Del Circuito De Cali</v>
      </c>
      <c r="C4" s="31"/>
    </row>
    <row r="5" spans="1:3" x14ac:dyDescent="0.25">
      <c r="A5" s="5" t="s">
        <v>157</v>
      </c>
      <c r="B5" s="31" t="str">
        <f>'GENERALES NOTA 322'!B4:C4</f>
        <v>Diana Canaval Paredes (victima directa) fecha de nacimiento: 29 de enero de 1973
Juan Carlos Escobar Vallejo (compañero permanente) fecha de nacimiento: S/I
Sor Angelly Giraldo Canaval (hijo) fecha de nacimiento: 18 de mayo de 1996
Juan Camilo Escobar Canaval (hijo) fecha de nacimiento: 23 de octubre de 2000</v>
      </c>
      <c r="C5" s="31"/>
    </row>
    <row r="6" spans="1:3" x14ac:dyDescent="0.25">
      <c r="A6" s="5" t="s">
        <v>158</v>
      </c>
      <c r="B6" s="31" t="str">
        <f>'GENERALES NOTA 322'!B5:C5</f>
        <v>Distrito Especial de Santiago de Cali – Empresas Municipales de Cali – EMCALI EICE ESP</v>
      </c>
      <c r="C6" s="31"/>
    </row>
    <row r="7" spans="1:3" x14ac:dyDescent="0.25">
      <c r="A7" s="5" t="s">
        <v>159</v>
      </c>
      <c r="B7" s="31" t="str">
        <f>'GENERALES NOTA 322'!B6:C6</f>
        <v>LLAMADA EN GARANTIA</v>
      </c>
      <c r="C7" s="31"/>
    </row>
    <row r="8" spans="1:3" x14ac:dyDescent="0.25">
      <c r="A8" s="82" t="s">
        <v>26</v>
      </c>
      <c r="B8" s="31" t="s">
        <v>161</v>
      </c>
      <c r="C8" s="31"/>
    </row>
    <row r="9" spans="1:3" x14ac:dyDescent="0.25">
      <c r="A9" s="82" t="s">
        <v>27</v>
      </c>
      <c r="B9" s="31" t="s">
        <v>162</v>
      </c>
      <c r="C9" s="31"/>
    </row>
    <row r="10" spans="1:3" ht="30" x14ac:dyDescent="0.25">
      <c r="A10" s="93" t="s">
        <v>76</v>
      </c>
      <c r="B10" s="92">
        <v>5000000000</v>
      </c>
      <c r="C10" s="91" t="s">
        <v>163</v>
      </c>
    </row>
    <row r="11" spans="1:3" x14ac:dyDescent="0.25">
      <c r="A11" s="82" t="s">
        <v>113</v>
      </c>
      <c r="B11" s="34" t="s">
        <v>164</v>
      </c>
      <c r="C11" s="35"/>
    </row>
    <row r="12" spans="1:3" x14ac:dyDescent="0.25">
      <c r="A12" s="82" t="s">
        <v>59</v>
      </c>
      <c r="B12" s="48" t="s">
        <v>67</v>
      </c>
      <c r="C12" s="49"/>
    </row>
    <row r="13" spans="1:3" x14ac:dyDescent="0.25">
      <c r="A13" s="82" t="s">
        <v>28</v>
      </c>
      <c r="B13" s="31" t="s">
        <v>165</v>
      </c>
      <c r="C13" s="31"/>
    </row>
    <row r="14" spans="1:3" x14ac:dyDescent="0.25">
      <c r="A14" s="82" t="s">
        <v>29</v>
      </c>
      <c r="B14" s="31" t="s">
        <v>32</v>
      </c>
      <c r="C14" s="31"/>
    </row>
    <row r="15" spans="1:3" x14ac:dyDescent="0.25">
      <c r="A15" s="82" t="s">
        <v>30</v>
      </c>
      <c r="B15" s="31" t="s">
        <v>32</v>
      </c>
      <c r="C15" s="31"/>
    </row>
    <row r="16" spans="1:3" x14ac:dyDescent="0.25">
      <c r="A16" s="83" t="s">
        <v>31</v>
      </c>
      <c r="B16" s="31" t="s">
        <v>72</v>
      </c>
      <c r="C16" s="31"/>
    </row>
    <row r="17" spans="1:3" x14ac:dyDescent="0.25">
      <c r="A17" s="84"/>
      <c r="B17" s="87" t="s">
        <v>38</v>
      </c>
      <c r="C17" s="87" t="s">
        <v>15</v>
      </c>
    </row>
    <row r="18" spans="1:3" ht="30" x14ac:dyDescent="0.25">
      <c r="A18" s="84"/>
      <c r="B18" s="9" t="s">
        <v>166</v>
      </c>
      <c r="C18" s="9" t="s">
        <v>171</v>
      </c>
    </row>
    <row r="19" spans="1:3" x14ac:dyDescent="0.25">
      <c r="A19" s="84"/>
      <c r="B19" s="9" t="s">
        <v>167</v>
      </c>
      <c r="C19" s="9" t="s">
        <v>170</v>
      </c>
    </row>
    <row r="20" spans="1:3" ht="45" x14ac:dyDescent="0.25">
      <c r="A20" s="84"/>
      <c r="B20" s="9" t="s">
        <v>168</v>
      </c>
      <c r="C20" s="94">
        <v>0.18</v>
      </c>
    </row>
    <row r="21" spans="1:3" x14ac:dyDescent="0.25">
      <c r="A21" s="84"/>
      <c r="B21" s="9" t="s">
        <v>169</v>
      </c>
      <c r="C21" s="94">
        <v>0.1</v>
      </c>
    </row>
    <row r="22" spans="1:3" x14ac:dyDescent="0.25">
      <c r="A22" s="82" t="s">
        <v>24</v>
      </c>
      <c r="B22" s="31" t="s">
        <v>33</v>
      </c>
      <c r="C22" s="31"/>
    </row>
    <row r="23" spans="1:3" x14ac:dyDescent="0.25">
      <c r="A23" s="82" t="s">
        <v>60</v>
      </c>
      <c r="B23" s="31" t="s">
        <v>172</v>
      </c>
      <c r="C23" s="31"/>
    </row>
    <row r="24" spans="1:3" x14ac:dyDescent="0.25">
      <c r="A24" s="82" t="s">
        <v>16</v>
      </c>
      <c r="B24" s="31" t="s">
        <v>23</v>
      </c>
      <c r="C24" s="31"/>
    </row>
    <row r="25" spans="1:3" x14ac:dyDescent="0.25">
      <c r="A25" s="82" t="s">
        <v>74</v>
      </c>
      <c r="B25" s="31" t="s">
        <v>33</v>
      </c>
      <c r="C25" s="31"/>
    </row>
    <row r="26" spans="1:3" x14ac:dyDescent="0.25">
      <c r="A26" s="82" t="s">
        <v>37</v>
      </c>
      <c r="B26" s="31" t="s">
        <v>172</v>
      </c>
      <c r="C26" s="31"/>
    </row>
    <row r="27" spans="1:3" x14ac:dyDescent="0.25">
      <c r="A27" s="85" t="s">
        <v>75</v>
      </c>
      <c r="B27" s="31" t="s">
        <v>33</v>
      </c>
      <c r="C27" s="31"/>
    </row>
    <row r="28" spans="1:3" x14ac:dyDescent="0.25">
      <c r="A28" s="88" t="s">
        <v>63</v>
      </c>
      <c r="B28" s="88"/>
      <c r="C28" s="88"/>
    </row>
    <row r="29" spans="1:3" ht="28.5" customHeight="1" x14ac:dyDescent="0.25">
      <c r="A29" s="54" t="s">
        <v>36</v>
      </c>
      <c r="B29" s="55"/>
      <c r="C29" s="96" t="s">
        <v>173</v>
      </c>
    </row>
    <row r="30" spans="1:3" ht="32.25" customHeight="1" x14ac:dyDescent="0.25">
      <c r="A30" s="54" t="s">
        <v>35</v>
      </c>
      <c r="B30" s="55"/>
      <c r="C30" s="27" t="s">
        <v>174</v>
      </c>
    </row>
    <row r="31" spans="1:3" ht="34.5" customHeight="1" x14ac:dyDescent="0.25">
      <c r="A31" s="54" t="s">
        <v>175</v>
      </c>
      <c r="B31" s="55"/>
      <c r="C31" s="97" t="s">
        <v>176</v>
      </c>
    </row>
    <row r="32" spans="1:3" ht="14.45" customHeight="1" x14ac:dyDescent="0.25">
      <c r="A32" s="54" t="s">
        <v>13</v>
      </c>
      <c r="B32" s="55"/>
      <c r="C32" s="27" t="s">
        <v>173</v>
      </c>
    </row>
    <row r="33" spans="1:3" ht="30" x14ac:dyDescent="0.25">
      <c r="A33" s="54" t="s">
        <v>14</v>
      </c>
      <c r="B33" s="55"/>
      <c r="C33" s="27" t="s">
        <v>177</v>
      </c>
    </row>
    <row r="34" spans="1:3" ht="32.25" customHeight="1" x14ac:dyDescent="0.25">
      <c r="A34" s="54" t="s">
        <v>34</v>
      </c>
      <c r="B34" s="55"/>
      <c r="C34" s="95" t="s">
        <v>178</v>
      </c>
    </row>
    <row r="35" spans="1:3" ht="14.45" customHeight="1" x14ac:dyDescent="0.25">
      <c r="A35" s="54" t="s">
        <v>93</v>
      </c>
      <c r="B35" s="55"/>
      <c r="C35" s="28" t="s">
        <v>172</v>
      </c>
    </row>
    <row r="36" spans="1:3" x14ac:dyDescent="0.25">
      <c r="A36" s="52" t="s">
        <v>105</v>
      </c>
      <c r="B36" s="53"/>
      <c r="C36" s="28" t="s">
        <v>172</v>
      </c>
    </row>
    <row r="37" spans="1:3" x14ac:dyDescent="0.25">
      <c r="A37" s="56" t="s">
        <v>87</v>
      </c>
      <c r="B37" s="56"/>
      <c r="C37" s="56"/>
    </row>
    <row r="38" spans="1:3" x14ac:dyDescent="0.25">
      <c r="A38" s="50" t="s">
        <v>88</v>
      </c>
      <c r="B38" s="50"/>
      <c r="C38" s="28" t="s">
        <v>172</v>
      </c>
    </row>
    <row r="39" spans="1:3" x14ac:dyDescent="0.25">
      <c r="A39" s="50" t="s">
        <v>89</v>
      </c>
      <c r="B39" s="50"/>
      <c r="C39" s="28" t="s">
        <v>172</v>
      </c>
    </row>
    <row r="40" spans="1:3" x14ac:dyDescent="0.25">
      <c r="A40" s="50" t="s">
        <v>90</v>
      </c>
      <c r="B40" s="50"/>
      <c r="C40" s="28" t="s">
        <v>172</v>
      </c>
    </row>
    <row r="41" spans="1:3" x14ac:dyDescent="0.25">
      <c r="A41" s="50" t="s">
        <v>91</v>
      </c>
      <c r="B41" s="50"/>
      <c r="C41" s="28" t="s">
        <v>172</v>
      </c>
    </row>
    <row r="42" spans="1:3" x14ac:dyDescent="0.25">
      <c r="A42" s="50" t="s">
        <v>92</v>
      </c>
      <c r="B42" s="50"/>
      <c r="C42" s="28" t="s">
        <v>172</v>
      </c>
    </row>
    <row r="43" spans="1:3" x14ac:dyDescent="0.25">
      <c r="A43" s="50" t="s">
        <v>94</v>
      </c>
      <c r="B43" s="50"/>
      <c r="C43" s="28" t="s">
        <v>172</v>
      </c>
    </row>
    <row r="44" spans="1:3" x14ac:dyDescent="0.25">
      <c r="A44" s="50" t="s">
        <v>95</v>
      </c>
      <c r="B44" s="50"/>
      <c r="C44" s="28" t="s">
        <v>172</v>
      </c>
    </row>
    <row r="45" spans="1:3" x14ac:dyDescent="0.25">
      <c r="A45" s="50" t="s">
        <v>96</v>
      </c>
      <c r="B45" s="50"/>
      <c r="C45" s="28" t="s">
        <v>172</v>
      </c>
    </row>
    <row r="46" spans="1:3" x14ac:dyDescent="0.25">
      <c r="A46" s="50" t="s">
        <v>97</v>
      </c>
      <c r="B46" s="50"/>
      <c r="C46" s="28" t="s">
        <v>172</v>
      </c>
    </row>
    <row r="47" spans="1:3" x14ac:dyDescent="0.25">
      <c r="A47" s="50" t="s">
        <v>98</v>
      </c>
      <c r="B47" s="50"/>
      <c r="C47" s="28" t="s">
        <v>172</v>
      </c>
    </row>
    <row r="48" spans="1:3" x14ac:dyDescent="0.25">
      <c r="A48" s="50" t="s">
        <v>99</v>
      </c>
      <c r="B48" s="50"/>
      <c r="C48" s="28" t="s">
        <v>172</v>
      </c>
    </row>
    <row r="49" spans="1:3" x14ac:dyDescent="0.25">
      <c r="A49" s="50" t="s">
        <v>100</v>
      </c>
      <c r="B49" s="50"/>
      <c r="C49" s="28" t="s">
        <v>172</v>
      </c>
    </row>
    <row r="50" spans="1:3" x14ac:dyDescent="0.25">
      <c r="A50" s="50" t="s">
        <v>101</v>
      </c>
      <c r="B50" s="50"/>
      <c r="C50" s="28" t="s">
        <v>172</v>
      </c>
    </row>
    <row r="51" spans="1:3" x14ac:dyDescent="0.25">
      <c r="A51" s="50" t="s">
        <v>102</v>
      </c>
      <c r="B51" s="50"/>
      <c r="C51" s="28" t="s">
        <v>172</v>
      </c>
    </row>
    <row r="52" spans="1:3" x14ac:dyDescent="0.25">
      <c r="A52" s="50" t="s">
        <v>103</v>
      </c>
      <c r="B52" s="50"/>
      <c r="C52" s="28" t="s">
        <v>172</v>
      </c>
    </row>
    <row r="53" spans="1:3" x14ac:dyDescent="0.25">
      <c r="A53" s="50" t="s">
        <v>104</v>
      </c>
      <c r="B53" s="50"/>
      <c r="C53" s="28" t="s">
        <v>172</v>
      </c>
    </row>
  </sheetData>
  <mergeCells count="48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1:C11"/>
    <mergeCell ref="B15:C15"/>
    <mergeCell ref="A16:A21"/>
    <mergeCell ref="B16:C16"/>
    <mergeCell ref="B22:C22"/>
    <mergeCell ref="B23:C23"/>
    <mergeCell ref="B24:C24"/>
    <mergeCell ref="B25:C25"/>
    <mergeCell ref="B26:C26"/>
    <mergeCell ref="B27:C27"/>
    <mergeCell ref="A28:C28"/>
    <mergeCell ref="A29:B29"/>
    <mergeCell ref="A30:B30"/>
    <mergeCell ref="A42:B42"/>
    <mergeCell ref="A37:C37"/>
    <mergeCell ref="A38:B38"/>
    <mergeCell ref="A39:B39"/>
    <mergeCell ref="A40:B40"/>
    <mergeCell ref="A41:B41"/>
    <mergeCell ref="A31:B31"/>
    <mergeCell ref="A32:B32"/>
    <mergeCell ref="A33:B33"/>
    <mergeCell ref="A34:B34"/>
    <mergeCell ref="A35:B35"/>
    <mergeCell ref="A36:B36"/>
    <mergeCell ref="A50:B50"/>
    <mergeCell ref="A51:B51"/>
    <mergeCell ref="A52:B52"/>
    <mergeCell ref="A53:B53"/>
    <mergeCell ref="A49:B49"/>
    <mergeCell ref="A43:B43"/>
    <mergeCell ref="A44:B44"/>
    <mergeCell ref="A45:B45"/>
    <mergeCell ref="A46:B46"/>
    <mergeCell ref="A47:B47"/>
    <mergeCell ref="A48:B48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B24:C24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B27:C27 B14:C15 B22:C22 B25:C25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B6" sqref="B6:C6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7" t="s">
        <v>42</v>
      </c>
      <c r="B1" s="57"/>
      <c r="C1" s="57"/>
    </row>
    <row r="2" spans="1:6" x14ac:dyDescent="0.25">
      <c r="A2" s="16" t="s">
        <v>25</v>
      </c>
      <c r="B2" s="64" t="s">
        <v>134</v>
      </c>
      <c r="C2" s="65"/>
    </row>
    <row r="3" spans="1:6" x14ac:dyDescent="0.25">
      <c r="A3" s="17" t="s">
        <v>11</v>
      </c>
      <c r="B3" s="66" t="str">
        <f>'GENERALES NOTA 322'!B2:C2</f>
        <v>76001-3333-013-2016-00056-00</v>
      </c>
      <c r="C3" s="66"/>
    </row>
    <row r="4" spans="1:6" x14ac:dyDescent="0.25">
      <c r="A4" s="17" t="s">
        <v>0</v>
      </c>
      <c r="B4" s="66" t="s">
        <v>153</v>
      </c>
      <c r="C4" s="66"/>
    </row>
    <row r="5" spans="1:6" x14ac:dyDescent="0.25">
      <c r="A5" s="17" t="s">
        <v>107</v>
      </c>
      <c r="B5" s="66" t="s">
        <v>150</v>
      </c>
      <c r="C5" s="66"/>
    </row>
    <row r="6" spans="1:6" ht="14.45" customHeight="1" x14ac:dyDescent="0.25">
      <c r="A6" s="17" t="s">
        <v>1</v>
      </c>
      <c r="B6" s="66" t="str">
        <f>'GENERALES NOTA 322'!B5:C5</f>
        <v>Distrito Especial de Santiago de Cali – Empresas Municipales de Cali – EMCALI EICE ESP</v>
      </c>
      <c r="C6" s="66"/>
    </row>
    <row r="7" spans="1:6" x14ac:dyDescent="0.25">
      <c r="A7" s="17" t="s">
        <v>108</v>
      </c>
      <c r="B7" s="66" t="str">
        <f>'GENERALES NOTA 322'!B6:C6</f>
        <v>LLAMADA EN GARANTIA</v>
      </c>
      <c r="C7" s="66"/>
    </row>
    <row r="8" spans="1:6" ht="30" x14ac:dyDescent="0.25">
      <c r="A8" s="17" t="s">
        <v>45</v>
      </c>
      <c r="B8" s="60">
        <f>'GENERALES NOTA 322'!B15:C15</f>
        <v>715000000</v>
      </c>
      <c r="C8" s="61"/>
    </row>
    <row r="9" spans="1:6" x14ac:dyDescent="0.25">
      <c r="A9" s="67" t="s">
        <v>46</v>
      </c>
      <c r="B9" s="68" t="s">
        <v>50</v>
      </c>
      <c r="C9" s="69"/>
    </row>
    <row r="10" spans="1:6" x14ac:dyDescent="0.25">
      <c r="A10" s="67"/>
      <c r="B10" s="18" t="s">
        <v>110</v>
      </c>
      <c r="C10" s="15">
        <f>'GENERALES NOTA 322'!C17</f>
        <v>455000000</v>
      </c>
    </row>
    <row r="11" spans="1:6" x14ac:dyDescent="0.25">
      <c r="A11" s="67"/>
      <c r="B11" s="18" t="s">
        <v>133</v>
      </c>
      <c r="C11" s="15">
        <f>'GENERALES NOTA 322'!C18</f>
        <v>130000000</v>
      </c>
    </row>
    <row r="12" spans="1:6" x14ac:dyDescent="0.25">
      <c r="A12" s="67"/>
      <c r="B12" s="68" t="s">
        <v>47</v>
      </c>
      <c r="C12" s="69"/>
    </row>
    <row r="13" spans="1:6" x14ac:dyDescent="0.25">
      <c r="A13" s="67"/>
      <c r="B13" s="18" t="s">
        <v>48</v>
      </c>
      <c r="C13" s="20">
        <v>130000000</v>
      </c>
    </row>
    <row r="14" spans="1:6" x14ac:dyDescent="0.25">
      <c r="A14" s="67"/>
      <c r="B14" s="18"/>
      <c r="C14" s="20"/>
      <c r="E14" t="s">
        <v>58</v>
      </c>
      <c r="F14" s="13">
        <v>0.7</v>
      </c>
    </row>
    <row r="15" spans="1:6" x14ac:dyDescent="0.25">
      <c r="A15" s="19" t="s">
        <v>43</v>
      </c>
      <c r="B15" s="64"/>
      <c r="C15" s="65"/>
    </row>
    <row r="16" spans="1:6" ht="15" customHeight="1" x14ac:dyDescent="0.25">
      <c r="A16" s="17" t="s">
        <v>44</v>
      </c>
      <c r="B16" s="62"/>
      <c r="C16" s="63"/>
    </row>
    <row r="17" spans="1:3" ht="28.5" customHeight="1" x14ac:dyDescent="0.25">
      <c r="A17" s="11" t="s">
        <v>51</v>
      </c>
      <c r="B17" s="72">
        <f>((C19+C20+C22+C23)-C26)*C25*C27</f>
        <v>0</v>
      </c>
      <c r="C17" s="72"/>
    </row>
    <row r="18" spans="1:3" x14ac:dyDescent="0.25">
      <c r="A18" s="19" t="s">
        <v>52</v>
      </c>
      <c r="B18" s="70" t="s">
        <v>47</v>
      </c>
      <c r="C18" s="71"/>
    </row>
    <row r="19" spans="1:3" x14ac:dyDescent="0.25">
      <c r="A19" s="78"/>
      <c r="B19" s="18" t="s">
        <v>48</v>
      </c>
      <c r="C19" s="15"/>
    </row>
    <row r="20" spans="1:3" x14ac:dyDescent="0.25">
      <c r="A20" s="79"/>
      <c r="B20" s="18" t="s">
        <v>49</v>
      </c>
      <c r="C20" s="15">
        <v>0</v>
      </c>
    </row>
    <row r="21" spans="1:3" x14ac:dyDescent="0.25">
      <c r="A21" s="79"/>
      <c r="B21" s="68" t="s">
        <v>50</v>
      </c>
      <c r="C21" s="69"/>
    </row>
    <row r="22" spans="1:3" x14ac:dyDescent="0.25">
      <c r="A22" s="79"/>
      <c r="B22" s="18" t="s">
        <v>110</v>
      </c>
      <c r="C22" s="15">
        <v>0</v>
      </c>
    </row>
    <row r="23" spans="1:3" ht="45" x14ac:dyDescent="0.25">
      <c r="A23" s="79"/>
      <c r="B23" s="18" t="s">
        <v>111</v>
      </c>
      <c r="C23" s="15">
        <v>0</v>
      </c>
    </row>
    <row r="24" spans="1:3" x14ac:dyDescent="0.25">
      <c r="A24" s="79"/>
      <c r="B24" s="68" t="s">
        <v>112</v>
      </c>
      <c r="C24" s="69"/>
    </row>
    <row r="25" spans="1:3" x14ac:dyDescent="0.25">
      <c r="A25" s="21"/>
      <c r="B25" s="18" t="s">
        <v>124</v>
      </c>
      <c r="C25" s="22">
        <v>1</v>
      </c>
    </row>
    <row r="26" spans="1:3" x14ac:dyDescent="0.25">
      <c r="A26" s="23"/>
      <c r="B26" s="18" t="s">
        <v>113</v>
      </c>
      <c r="C26" s="24">
        <v>0</v>
      </c>
    </row>
    <row r="27" spans="1:3" x14ac:dyDescent="0.25">
      <c r="A27" s="23"/>
      <c r="B27" s="18" t="s">
        <v>132</v>
      </c>
      <c r="C27" s="22">
        <v>1</v>
      </c>
    </row>
    <row r="28" spans="1:3" x14ac:dyDescent="0.25">
      <c r="A28" s="14" t="s">
        <v>106</v>
      </c>
      <c r="B28" s="72">
        <f>IFERROR(B17*(VLOOKUP(B15,Hoja2!$G$1:$H$6,2,0)),16666)</f>
        <v>16666</v>
      </c>
      <c r="C28" s="72"/>
    </row>
    <row r="29" spans="1:3" ht="30" x14ac:dyDescent="0.25">
      <c r="A29" s="17" t="s">
        <v>53</v>
      </c>
      <c r="B29" s="73"/>
      <c r="C29" s="74"/>
    </row>
    <row r="30" spans="1:3" ht="30" x14ac:dyDescent="0.25">
      <c r="A30" s="17" t="s">
        <v>54</v>
      </c>
      <c r="B30" s="75"/>
      <c r="C30" s="76"/>
    </row>
    <row r="31" spans="1:3" ht="18.75" x14ac:dyDescent="0.25">
      <c r="A31" s="25" t="s">
        <v>114</v>
      </c>
      <c r="B31" s="25"/>
      <c r="C31" s="25"/>
    </row>
    <row r="32" spans="1:3" x14ac:dyDescent="0.25">
      <c r="A32" s="26" t="s">
        <v>115</v>
      </c>
      <c r="B32" s="77"/>
      <c r="C32" s="77"/>
    </row>
    <row r="33" spans="1:3" x14ac:dyDescent="0.25">
      <c r="A33" s="26" t="s">
        <v>116</v>
      </c>
      <c r="B33" s="77"/>
      <c r="C33" s="77"/>
    </row>
    <row r="34" spans="1:3" x14ac:dyDescent="0.25">
      <c r="A34" s="23"/>
      <c r="B34" s="23"/>
      <c r="C34" s="23"/>
    </row>
    <row r="35" spans="1:3" x14ac:dyDescent="0.25">
      <c r="A35" s="23"/>
      <c r="B35" s="23"/>
      <c r="C35" s="23"/>
    </row>
    <row r="36" spans="1:3" x14ac:dyDescent="0.25">
      <c r="A36" s="23"/>
      <c r="B36" s="23"/>
      <c r="C36" s="23"/>
    </row>
    <row r="37" spans="1:3" x14ac:dyDescent="0.25">
      <c r="A37" s="23"/>
      <c r="B37" s="23"/>
      <c r="C37" s="23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7" t="s">
        <v>55</v>
      </c>
      <c r="B1" s="57"/>
      <c r="C1" s="57"/>
    </row>
    <row r="2" spans="1:3" ht="17.100000000000001" customHeight="1" x14ac:dyDescent="0.25">
      <c r="A2" s="10" t="s">
        <v>25</v>
      </c>
      <c r="B2" s="58" t="s">
        <v>134</v>
      </c>
      <c r="C2" s="59"/>
    </row>
    <row r="3" spans="1:3" ht="15.95" customHeight="1" x14ac:dyDescent="0.25">
      <c r="A3" s="5" t="s">
        <v>11</v>
      </c>
      <c r="B3" s="31" t="str">
        <f>'GENERALES NOTA 322'!B2:C2</f>
        <v>76001-3333-013-2016-00056-00</v>
      </c>
      <c r="C3" s="31"/>
    </row>
    <row r="4" spans="1:3" x14ac:dyDescent="0.25">
      <c r="A4" s="5" t="s">
        <v>0</v>
      </c>
      <c r="B4" s="31" t="str">
        <f>'GENERALES NOTA 322'!B3:C3</f>
        <v>Juzgado (13°) Trece Administrativo Del Circuito De Cali</v>
      </c>
      <c r="C4" s="31"/>
    </row>
    <row r="5" spans="1:3" ht="29.1" customHeight="1" x14ac:dyDescent="0.25">
      <c r="A5" s="5" t="s">
        <v>107</v>
      </c>
      <c r="B5" s="31" t="str">
        <f>'GENERALES NOTA 322'!B4:C4</f>
        <v>Diana Canaval Paredes (victima directa) fecha de nacimiento: 29 de enero de 1973
Juan Carlos Escobar Vallejo (compañero permanente) fecha de nacimiento: S/I
Sor Angelly Giraldo Canaval (hijo) fecha de nacimiento: 18 de mayo de 1996
Juan Camilo Escobar Canaval (hijo) fecha de nacimiento: 23 de octubre de 2000</v>
      </c>
      <c r="C5" s="31"/>
    </row>
    <row r="6" spans="1:3" x14ac:dyDescent="0.25">
      <c r="A6" s="5" t="s">
        <v>1</v>
      </c>
      <c r="B6" s="31" t="str">
        <f>'GENERALES NOTA 322'!B5:C5</f>
        <v>Distrito Especial de Santiago de Cali – Empresas Municipales de Cali – EMCALI EICE ESP</v>
      </c>
      <c r="C6" s="31"/>
    </row>
    <row r="7" spans="1:3" ht="43.5" customHeight="1" x14ac:dyDescent="0.25">
      <c r="A7" s="5" t="s">
        <v>108</v>
      </c>
      <c r="B7" s="31" t="str">
        <f>'GENERALES NOTA 322'!B6:C6</f>
        <v>LLAMADA EN GARANTIA</v>
      </c>
      <c r="C7" s="31"/>
    </row>
    <row r="8" spans="1:3" x14ac:dyDescent="0.25">
      <c r="A8" s="5" t="s">
        <v>118</v>
      </c>
      <c r="B8" s="31"/>
      <c r="C8" s="31"/>
    </row>
    <row r="9" spans="1:3" x14ac:dyDescent="0.25">
      <c r="A9" s="12" t="s">
        <v>52</v>
      </c>
      <c r="B9" s="80"/>
      <c r="C9" s="80"/>
    </row>
    <row r="10" spans="1:3" x14ac:dyDescent="0.25">
      <c r="A10" s="12" t="s">
        <v>119</v>
      </c>
      <c r="B10" s="31"/>
      <c r="C10" s="31"/>
    </row>
    <row r="11" spans="1:3" ht="30" x14ac:dyDescent="0.25">
      <c r="A11" s="12" t="s">
        <v>120</v>
      </c>
      <c r="B11" s="81"/>
      <c r="C11" s="51"/>
    </row>
    <row r="12" spans="1:3" ht="60" x14ac:dyDescent="0.25">
      <c r="A12" s="5" t="s">
        <v>64</v>
      </c>
      <c r="B12" s="31"/>
      <c r="C12" s="31"/>
    </row>
    <row r="13" spans="1:3" ht="60" x14ac:dyDescent="0.25">
      <c r="A13" s="5" t="s">
        <v>65</v>
      </c>
      <c r="B13" s="31"/>
      <c r="C13" s="31"/>
    </row>
    <row r="14" spans="1:3" x14ac:dyDescent="0.25">
      <c r="A14" s="5" t="s">
        <v>66</v>
      </c>
      <c r="B14" s="9"/>
      <c r="C14" s="9"/>
    </row>
    <row r="15" spans="1:3" x14ac:dyDescent="0.25">
      <c r="A15" s="12" t="s">
        <v>121</v>
      </c>
      <c r="B15" s="31"/>
      <c r="C15" s="31"/>
    </row>
    <row r="16" spans="1:3" x14ac:dyDescent="0.25">
      <c r="A16" s="9" t="s">
        <v>122</v>
      </c>
      <c r="B16" s="51"/>
      <c r="C16" s="51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123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59</v>
      </c>
      <c r="B1" t="s">
        <v>32</v>
      </c>
      <c r="C1" s="8" t="s">
        <v>31</v>
      </c>
      <c r="D1" s="8" t="s">
        <v>60</v>
      </c>
      <c r="E1" s="3" t="s">
        <v>16</v>
      </c>
      <c r="F1" s="2" t="s">
        <v>58</v>
      </c>
      <c r="G1" s="2" t="s">
        <v>125</v>
      </c>
      <c r="H1" s="4">
        <v>0.7</v>
      </c>
      <c r="I1" t="s">
        <v>12</v>
      </c>
      <c r="J1" t="s">
        <v>81</v>
      </c>
      <c r="L1" t="s">
        <v>131</v>
      </c>
    </row>
    <row r="2" spans="1:12" x14ac:dyDescent="0.25">
      <c r="A2" t="s">
        <v>67</v>
      </c>
      <c r="B2" t="s">
        <v>33</v>
      </c>
      <c r="C2" t="s">
        <v>71</v>
      </c>
      <c r="D2" s="2" t="s">
        <v>61</v>
      </c>
      <c r="E2" s="1" t="s">
        <v>19</v>
      </c>
      <c r="F2" s="2" t="s">
        <v>56</v>
      </c>
      <c r="G2" s="2" t="s">
        <v>126</v>
      </c>
      <c r="H2" s="4">
        <v>0.25</v>
      </c>
      <c r="I2" t="s">
        <v>77</v>
      </c>
      <c r="J2" t="s">
        <v>82</v>
      </c>
      <c r="L2" t="s">
        <v>109</v>
      </c>
    </row>
    <row r="3" spans="1:12" x14ac:dyDescent="0.25">
      <c r="A3" t="s">
        <v>68</v>
      </c>
      <c r="C3" t="s">
        <v>72</v>
      </c>
      <c r="D3" s="2" t="s">
        <v>62</v>
      </c>
      <c r="E3" s="1" t="s">
        <v>20</v>
      </c>
      <c r="F3" s="2" t="s">
        <v>57</v>
      </c>
      <c r="G3" s="2" t="s">
        <v>127</v>
      </c>
      <c r="H3" s="4">
        <v>0.55000000000000004</v>
      </c>
      <c r="I3" t="s">
        <v>78</v>
      </c>
      <c r="J3" t="s">
        <v>83</v>
      </c>
    </row>
    <row r="4" spans="1:12" x14ac:dyDescent="0.25">
      <c r="A4" t="s">
        <v>69</v>
      </c>
      <c r="C4" t="s">
        <v>73</v>
      </c>
      <c r="E4" s="1" t="s">
        <v>21</v>
      </c>
      <c r="G4" s="2" t="s">
        <v>128</v>
      </c>
      <c r="H4" s="4">
        <v>0.15</v>
      </c>
      <c r="I4" t="s">
        <v>79</v>
      </c>
      <c r="J4" t="s">
        <v>84</v>
      </c>
    </row>
    <row r="5" spans="1:12" x14ac:dyDescent="0.25">
      <c r="A5" t="s">
        <v>70</v>
      </c>
      <c r="E5" s="1" t="s">
        <v>17</v>
      </c>
      <c r="G5" s="2" t="s">
        <v>129</v>
      </c>
      <c r="H5" s="4">
        <v>0.7</v>
      </c>
      <c r="I5" t="s">
        <v>80</v>
      </c>
      <c r="J5" t="s">
        <v>85</v>
      </c>
    </row>
    <row r="6" spans="1:12" x14ac:dyDescent="0.25">
      <c r="E6" s="1" t="s">
        <v>18</v>
      </c>
      <c r="G6" s="2" t="s">
        <v>130</v>
      </c>
      <c r="H6" s="4">
        <v>0.3</v>
      </c>
      <c r="J6" t="s">
        <v>86</v>
      </c>
    </row>
    <row r="7" spans="1:12" x14ac:dyDescent="0.25">
      <c r="E7" s="1" t="s">
        <v>23</v>
      </c>
      <c r="G7" s="2" t="s">
        <v>56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Revelo Castiblanco, Maria Alejandra (ALLIANZ COLOMBIA)</cp:lastModifiedBy>
  <dcterms:created xsi:type="dcterms:W3CDTF">2020-12-07T14:41:17Z</dcterms:created>
  <dcterms:modified xsi:type="dcterms:W3CDTF">2024-08-12T16:32:55Z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