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codeName="ThisWorkbook"/>
  <mc:AlternateContent xmlns:mc="http://schemas.openxmlformats.org/markup-compatibility/2006">
    <mc:Choice Requires="x15">
      <x15ac:absPath xmlns:x15ac="http://schemas.microsoft.com/office/spreadsheetml/2010/11/ac" url="C:\Users\SalaEstudiantesBloqu\Downloads\"/>
    </mc:Choice>
  </mc:AlternateContent>
  <xr:revisionPtr revIDLastSave="0" documentId="13_ncr:1_{128E49A9-CA16-4484-B222-7D4095FA87EF}" xr6:coauthVersionLast="36" xr6:coauthVersionMax="36" xr10:uidLastSave="{00000000-0000-0000-0000-000000000000}"/>
  <bookViews>
    <workbookView xWindow="0" yWindow="0" windowWidth="28800" windowHeight="12225"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 i="11" l="1"/>
  <c r="B17" i="11"/>
  <c r="B28" i="11" s="1"/>
  <c r="C10" i="11"/>
  <c r="B7" i="10"/>
  <c r="B7" i="14"/>
  <c r="B6" i="14"/>
  <c r="B5" i="14"/>
  <c r="B4" i="14"/>
  <c r="B3" i="14"/>
  <c r="B2" i="14"/>
  <c r="B4" i="11"/>
  <c r="B5" i="11"/>
  <c r="B6" i="11"/>
  <c r="B7" i="11"/>
  <c r="B3" i="11"/>
  <c r="B15" i="5"/>
  <c r="B8" i="11" s="1"/>
  <c r="B4" i="10"/>
  <c r="B5" i="10"/>
  <c r="B6" i="10"/>
  <c r="B3" i="10"/>
</calcChain>
</file>

<file path=xl/sharedStrings.xml><?xml version="1.0" encoding="utf-8"?>
<sst xmlns="http://schemas.openxmlformats.org/spreadsheetml/2006/main" count="205" uniqueCount="160">
  <si>
    <t>SOLICITUD DE ANTECEDENTES -ABOGADO EXTERNO-</t>
  </si>
  <si>
    <t>Radicado(23 digitos)</t>
  </si>
  <si>
    <t>Juzgado</t>
  </si>
  <si>
    <t>Demandado</t>
  </si>
  <si>
    <t xml:space="preserve">Demandante </t>
  </si>
  <si>
    <t>Tipo de vinculacion compañía</t>
  </si>
  <si>
    <t>LLAMADA EN GARANTIA</t>
  </si>
  <si>
    <t>Nombre de lesionado o muerto (s)</t>
  </si>
  <si>
    <t>Fecha de los hechos</t>
  </si>
  <si>
    <t>Fecha de solicitud audiencia prejudicial</t>
  </si>
  <si>
    <t>Fecha de audiencia prejudicial</t>
  </si>
  <si>
    <t>AMPARO A AFECTAR</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</si>
  <si>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</si>
  <si>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</si>
  <si>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Perjuicios reclamados  (en pesos no en SMMLV)</t>
  </si>
  <si>
    <t>Patrimoniales</t>
  </si>
  <si>
    <t>Lucro Cesante</t>
  </si>
  <si>
    <t>Daño Emergente</t>
  </si>
  <si>
    <t>Extrapatrimoniales</t>
  </si>
  <si>
    <t>DAÑOS MATERIALES</t>
  </si>
  <si>
    <t>Asegurado</t>
  </si>
  <si>
    <t>Nit Asegurado</t>
  </si>
  <si>
    <t xml:space="preserve">No. Póliza vinculada (las que se necesite solicitar). </t>
  </si>
  <si>
    <t>Fecha de asignación</t>
  </si>
  <si>
    <t>Fecha de notificación</t>
  </si>
  <si>
    <t xml:space="preserve">Fecha de contestacion </t>
  </si>
  <si>
    <t>REMISION DE ANTECEDENTES - ABOGADO INTERNO-</t>
  </si>
  <si>
    <t>SINIESTRO - APLICATIVO</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</si>
  <si>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</si>
  <si>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</si>
  <si>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</si>
  <si>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</si>
  <si>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</si>
  <si>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</si>
  <si>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</si>
  <si>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</si>
  <si>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</si>
  <si>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</si>
  <si>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</si>
  <si>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</si>
  <si>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</si>
  <si>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</si>
  <si>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</si>
  <si>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</si>
  <si>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</si>
  <si>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</si>
  <si>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</si>
  <si>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Prescripción de las acciones derivadas del contrato de seguros.</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</si>
  <si>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</si>
  <si>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</si>
  <si>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</si>
  <si>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</si>
  <si>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</si>
  <si>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</si>
  <si>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</si>
  <si>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</si>
  <si>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</si>
  <si>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</si>
  <si>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</si>
  <si>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</si>
  <si>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</si>
  <si>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</si>
  <si>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</si>
  <si>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</si>
  <si>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</si>
  <si>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</si>
  <si>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</si>
  <si>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</si>
  <si>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</si>
  <si>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</si>
  <si>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</si>
  <si>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</si>
  <si>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</si>
  <si>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EVENTUAL RC MEDICA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</si>
  <si>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</si>
  <si>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</si>
  <si>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</si>
  <si>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</si>
  <si>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</si>
  <si>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</si>
  <si>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</si>
  <si>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</si>
  <si>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</si>
  <si>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</si>
  <si>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</si>
  <si>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</si>
  <si>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</si>
  <si>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</si>
  <si>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</si>
  <si>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</si>
  <si>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</si>
  <si>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</si>
  <si>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</si>
  <si>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</si>
  <si>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</si>
  <si>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</si>
  <si>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</si>
  <si>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</si>
  <si>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</si>
  <si>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</si>
  <si>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</si>
  <si>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</si>
  <si>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</si>
  <si>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</si>
  <si>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</si>
  <si>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</si>
  <si>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REMOTO</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</si>
  <si>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</si>
  <si>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</si>
  <si>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</si>
  <si>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</si>
  <si>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</si>
  <si>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</si>
  <si>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</si>
  <si>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</si>
  <si>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</si>
  <si>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</si>
  <si>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</si>
  <si>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</si>
  <si>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</si>
  <si>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</si>
  <si>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</si>
  <si>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</si>
  <si>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</si>
  <si>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</si>
  <si>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</si>
  <si>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</si>
  <si>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</si>
  <si>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</si>
  <si>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</si>
  <si>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</si>
  <si>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</si>
  <si>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</si>
  <si>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</si>
  <si>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41001310300120240012700</t>
  </si>
  <si>
    <t>JUZGADO PRIMERO CIVIL DEL CIRCUITO DE NEIVA</t>
  </si>
  <si>
    <t>JUAN CARLOS GUZMAN GUARNIZO</t>
  </si>
  <si>
    <t>CLINICA UROS SAS</t>
  </si>
  <si>
    <t>JUAN CARLOS GUZMÁN GUARNIZO (Víctima Directa) (9/06/1976)
JACQUELINE DÍAZ SUAREZ (cónyuge de la víctima) (11/05/1993)
JUAN DAVID GUZMAN GUARNIZO (Hijo de la víctima) (15/09/1999)
XIOMARA GUZMÁN DÍAZ (Hija de la víctima) (24/07/1998)
NATALIA GUZMÁN DÍAZ (Hija de la víctima) (20/02/1997)
ESTEFANI GUZMÁN DÍAZ (hija de la víctima) (09/10/1995)</t>
  </si>
  <si>
    <t>28 DE AGOSTO DE 2014</t>
  </si>
  <si>
    <t>2 DE NOVIEMBRE DE 2022</t>
  </si>
  <si>
    <t>26 DE OCTUBRE DE 2022</t>
  </si>
  <si>
    <t>RC PROFESIONAL</t>
  </si>
  <si>
    <t>DAÑO MORAL</t>
  </si>
  <si>
    <t>DAÑO A LA VIDA EN RELACIÓN</t>
  </si>
  <si>
    <t>DAÑO A LA SALUD</t>
  </si>
  <si>
    <t>021574270</t>
  </si>
  <si>
    <t>18 DE JULIO DE 2024</t>
  </si>
  <si>
    <t>15 DE AGOSTO DE 2024</t>
  </si>
  <si>
    <t>142746422-APJ32538</t>
  </si>
  <si>
    <t xml:space="preserve">RC MEDICA </t>
  </si>
  <si>
    <t xml:space="preserve"> 10% DE LA PERDIDA, MINIMO $3.000.000</t>
  </si>
  <si>
    <t>26/06/2014- 26/06/2015</t>
  </si>
  <si>
    <t>• Disminución de la suma asegurada por pago de indemnizaciones con cargo a la PÓLIZA 21574270</t>
  </si>
  <si>
    <t>22 DE JULIO DE 2024</t>
  </si>
  <si>
    <t>Daño a la vida en relación</t>
  </si>
  <si>
    <t xml:space="preserve">La contingencia se califica como REMOTA, toda vez que la Póliza No. 021574270 / 0 no presta cobertura temporal, por cuanto no se cumplen los presupuestos para afectar la Póliza contratada bajo la modalidad Sunset. 
Lo primero que debe tomarse en consideración es que la Póliza No. 021574270 / 0 cuyo tomador y asegurado es la Clínica UROS SA presta cobertura material en tanto ampara la responsabilidad civil profesional, pretensión que se le endilga a la clínica. Sin embargo, no presta cobertura temporal, puesto que esta fue pactada bajo la modalidad de cobertura “Sunset”, lo que indica que debían cumplirse los requisitos concernientes a que: (i) El hecho dañoso por el que se le imputa responsabilidad al asegurado, ocurriera durante la vigencia de la póliza y (ii) cuyas consecuencias hubieran sido reclamadas al asegurado o a la compañía aseguradora de manera fehaciente y por vía judicial o extrajudicial, durante la vigencia de la póliza o dentro de un plazo máximo de dos (2) años corrientes, contados a partir de la terminación de la vigencia anual de la misma. Así las cosas, si bien el hecho, esto es, la falla médica concerniente a la adquisición de una infección nosocomial por la exposición de la herida quirúrgica a un ambiente intrahospitalario no estéril o contaminado, ocurrió el 28 de agosto de 2014, es decir, durante la vigencia comprendida desde el 26 de junio de 2014 hasta el 25 de junio de 2015, lo cierto es que la reclamación no fue presentada dentro de la vigencia previamente relacionada ni dentro los dos años siguientes a su vencimiento, habida cuenta que la solicitud de conciliación fue presentada hasta el 26 de octubre de 2022.
Por otra parte, debe indicarse que no se encuentra configurada la prescripción de las acciones derivadas del contrato de seguro en virtud de que, la primera reclamación que se efectuó al asegurado ocurrió el día 26 de octubre de 2022 (solicitud de conciliación extrajudicial) por lo que la Clínica UROS SA tenía hasta el 26 de octubre de 2024 para presentar el llamamiento en garantía, teniendo en cuenta que el mismo se radicó el día 10 de julio de 2024, es decir 3 meses antes de que concluyera el referido plazo, es factible señalar que se presentó dentro del término para tales efectos. Asimismo es importante manifestar que en virtud de que la compañía de seguros no se encuentra demandada de forma directa, no transcurre la prescripción extraordinaria en el presente asunto.
Finalmente, frente a la prescripción de la acción ordinaria preceptuada en el artículo 2536 que aplica para la demanda directa interpuesta en contra de la Clínica UROS SA, debe indicarse que el fenómeno jurídico tampoco se ha estructurado, toda vez que el término decenal concluiría el día 28 de agosto de 2024, por lo que teniendo en cuenta que la presente acción se instauró en el mes de abril de 2024 es factible indicar que la demanda se radicó dentro del término.
Frente a la responsabilidad del asegurado, debe decirse que existen elementos de prueba que deberán ser valorados por el juez a fin de determinar si hubo o no responsabilidad de la Clínica UROS SA por la infección aparentemente adquirida en sus instalaciones lo que conllevo a que se le practicara una cirugía que limitó el movimiento de su hombro y extensión de dedos. Por una parte, debe tenerse en cuenta que en cada asistencia al servicio de urgencias le fue brindada atención oportuna, diligente y acorde a la literatura médica e incluso los procedimientos que le fueron practicados no tuvieron alguna complicación. No obstante, podría existir una relación directa causa-efecto entre la prestación del servicio y la infección nosocomial adquirida dentro de las instalaciones de la Clínica. Por lo anterior, es claro que dependerá del debate probatorio, en particular de los testimonios médicos solicitados por el asegurado, confirmar o desvirtuar la responsabilidad civil profesional que se le está imputando a la Clínica UROS SA.
Lo anterior sin perjuicio del carácter contingente del proceso.
</t>
  </si>
  <si>
    <t>Frente a la demanda:
1. EXCEPCIONES PLANTEADAS POR QUIEN FORMULÓ EL LLAMAMIENTO EN GARANTÍA A MI REPRESENTADA
2. INEXISTENCIA DE FALLA MÉDICA Y DE RESPONSABILIDAD, DEBIDO A LA PRESTACIÓN DILIGENTE, OPORTUNA, ADECUADA, CUIDADOSA Y CARENTE DE CULPA REALIZADO POR PARTE DE LA CLÍNICA UROS SA
3. INEXISTENTE RELACIÓN DE CAUSALIDAD ENTRE EL DAÑO O PERJUICIO ALEGADO POR LA PARTE ACTORA Y LA ACTUACIÓN DE LA CLÍNICA UROS SA
4. LOS PERJUICIOS MORALES SOLICITADOS DESCONOCEN LOS LÍMITES JURISPRUDENCIALES ESTABLECIDOS POR EL MÁXIMO ÓRGANO DE LA JURISDICCIÓN ORDINARIA
5. EL DAÑO A LA VIDA EN RELACIÓN DESCONOCE EL LÍMITE JURISPRUDENCIAL ESTABLECIDO POR EL MÁXIMO ÓRGANO DE LA JURISDICCIÓN ORDINARIA
6. IMPROCEDENCIA DE RECONOCIMIENTO DE DAÑO A LA SALUD
7. GENÉRICA O INNOMINADA
Frente al llamamiento:
1. NO EXISTE OBLIGACIÓN INDEMNIZATORIA A CARGO DE ALLIANZ SEGUROS S.A. POR CUANTO NO SE CUMPLEN DE MANERA SIMULTÁNEA LOS PRESUPUESTOS DE LA MODALIDAD DE COBERTURA TEMPORAL PACTADA EN LA PÓLIZA DE SEGURO DE RESPONSABILIDAD CIVIL PROFESIONAL CLÍNICAS Y HOSPITALES NO. 021574270 / 0
2. NO EXISTE OBLIGACIÓN INDEMNIZATORIA A CARGO DE ALLIANZ SEGUROS SA, TODA VEZ QUE NO SE HA REALIZADO EL RIESGO ASEGURADO.
3. RIESGOS EXPRESAMENTE EXCLUIDOS EN LA PÓLIZA DE SEGURO DE RESPONSABILIDAD CIVIL PROFESIONAL CLÍNICAS Y HOSPITALES NO. 021574270 / 0
4. SUJECIÓN A LAS CONDICIONES PARTICULARES Y GENERALES DEL CONTRATO DE SEGURO, EN LA QUE SE IDENTIFICA LA PÓLIZA NO. 021574270 / 0
5. CARÁCTER MERAMENTE INDEMNIZATORIO QUE REVISTEN LOS CONTRATOS DE SEGUROS.
6. PRESCRIPCIÓN DE LAS ACCIONES DERIVADAS DEL CONTRATO DE SEGURO
7. EN CUALQUIER CASO, DE NINGUNA FORMA SE PODRÁ EXCEDER EL LÍMITE DEL VALOR ASEGURADO
8. LÍMITES MÁXIMOS DE RESPONSABILIDAD DEL ASEGURADOR EN LO ATINENTE AL DEDUCIBLE PACTADO
9. DISPONIBILIDAD DEL VALOR ASEGURADO
10. GENÉRICA O INNOMINADA</t>
  </si>
  <si>
    <t>Como liquidación objetiva de las pretensiones se llegó a una suma de $103.500.000 bajo los siguientes fundamentos:
Daño moral: Se estima la suma de $85.000.000 discriminada de la siguiente forma:
- La suma de $30.000.000 a favor de Juan Carlos Guzmán, en calidad de víctima directa.
- La suma de $15.000.000 a favor de la señora Jacqueline Díaz, en calidad de cónyuge del señor Guzmán.
- La suma de $10.000.000 a favor de Juan David Guzmán, en calidad de hijo del señor Guzmán.
- La suma de $10.000.000 a favor de Xiomara Guzmán, en calidad de hija del señor Guzmán.
- La suma de $10.000.000 a favor de Natalia Guzmán, en calidad de hija del señor Guzmán.
- La suma de $10.000.000 a favor de Estefany Guzmán, en calidad de hija del señor Guzmán
Lo anterior atendiendo a los topes indemnizatorios establecidos por la Corte Suprema de Justicia en Sentencia del 23/05/2018, MP: Aroldo Wilson Quiroz, Rad: 11001-31-03-028-2003-00833-00, pues en la misma se indicó como baremo indemnizatorio el tope de $60.000.000 para situaciones de daños permanentes. Ahora, si bien el caso en concreto, no se aportó dictamen de pérdida de capacidad labora, lo cierto es que al se{or Guzmán se le realizaron múltiple procedimientos operatorios y se generaron lesiones en su integridad, pues el señor Guzmán tiene una limitación de movilidad en su hombro y extensión de dedos por la intervención quirúrgica que le fue realizada por la supuesta exposición de la herida quirúrgica a un ambiente intrahospitalario no estéril o contaminado, por lo que deberá estimarse proporcionalmente los montos señalados anteriormente para la víctima directa, su cónyuge e hijos.
Daño a la vida en relación: Se estima la suma de $30.000.000 discriminada de la siguiente forma:
- La suma de $20.000.000 a favor de Juan Carlos Guzmán, en calidad de víctima directa.
- La suma de $10.000.000 a favor de la señora Jacqueline Díaz, en calidad de cónyuge del señor Guzmán.
Las anteriores sumas se estimaron de forma proporcional atendiendo a los topes indemnizatorios establecidos por la Corte Suprema de Justicia en Sentencia del 8 de septiembre de 2021 MP. Aroldo Wilson Quiroz, Rad: 66682-31-03-003-2012-00247-01. En la que se indicó como baremo indemnizatorio el tope de $50.000.000 para situaciones de daños permanentes a la víctima directa, sus familiares y cónyuge. Lo anterior, por cuanto los documentos que obran en el plenario demuestran que el señor Juan Carlos fue sometido a una cirugía por el aflojamiento del material que se ocasionó por la secreción de la herida, así como también fue sometido a múltiples hospitalizaciones y terapias, lo que finalmente pudo generar una agravación en la limitación al movimiento de hombro y extensión de dedos, evidenciándose la alteración al goce de sus actividades rutinarias y en ese sentido es procedente reconocerle proporcionalmente una suma a él y a su cónyuge.
Daño a la salud: Este daño no es procedente, pues el daño a la salud o perjuicio fisiológico y estético no se reconocen en la jurisdicción civil, en razón a que los daños extrapatrimoniales fueron reconocidos por la jurisdicción civil de la siguiente forma: daño moral, daño a la vida en relación y vulneración a los derechos fundamentales. 
Deducible: Teniendo en cuenta que el deducible corresponde al 10% del valor de la pérdida o mínimo $3.000.000, para el presente caso se estima por este concepto la suma de $11.500.000, que corresponde al 10% del valor de la pérdida.</t>
  </si>
  <si>
    <t>1. El día 28 de agosto de 2014 al señor JUAN CARLOS GUZMÁN GUARNIZO se le practicó el procedimiento quirúrgico “OSTEOSÍNTESIS DE HUMERO” en la Clínica Uros, el cual se describe se realizó sin complicaciones, debido a que presentó caída desde su propia altura, recibiendo traumatismo en miembro superior izquierdo.
2. El día 8 de septiembre de 2014 el señor JUAN CARLOS GUZMAN ingresas por urgencias con secreción serohemática, por lo que es valorado por ortopedia y se remiten medicamentos para su tratamiento.Para el día 12 de octubre de 2014 el paciente ingresa nuevamente al servicio de urgencias de la Clínica Uros por presentar cuadro clínico de 3 días de dolor y presencia de secreción a nivel de hombro izquierdo, por lo que se practicó intervención quirúrgica.
3. El día 17 de octubre de 2014 es trasladado al servicio de hospitalización en casa en donde permanece hasta el día 22 de octubre cuando culmina el tratamiento con oxacilina y clindamicina, sin embargo para este momento se había registrado una infección del sitio operatorio.
4. El día 22 de octubre de 2014 se presentó el aflojamiento de material de osteosíntesis, por lo que so ordenó la hospitalización del paciente hasta 29 del mes en mención con antibiótico y en donde se realizó una nieva cirugía.
5. El día 22 de abril de 2015 fue valorado por la Clínica Medilaser, quien realiza el retiro del tutor externo y se evidencia la limitación a la aducción de hombro y extensión de dedos.
6. Aduce el demandante que la infección nosocomial adquirida por el señor JUAN CARLOS GUZMÁN GUARNIZO, fue como del resultado del proceso infeccioso adquirido en el centro asistencial Clínica Uros durante el año 2014; por la inadecuada prestación del servicio médico el cual le fue brindado en la CLÍNICA UROS S.A.
7. El día 28 de octubre de 2022 la parte demandante presenta solicitud de conciliación donde es convocada la Clínica Uros SA.
8. El día  de noviembre de 2022 se emite constancia de no acuerdo.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</si>
</sst>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000000"/>
      <name val="Calibri"/>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4">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0" fillId="0" borderId="2" xfId="0" applyBorder="1" applyAlignment="1">
      <alignment horizontal="justify" vertical="top"/>
    </xf>
    <xf numFmtId="42" fontId="0" fillId="0" borderId="3" xfId="1" applyFont="1"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7" fillId="0" borderId="2" xfId="0" applyFont="1" applyBorder="1" applyAlignment="1">
      <alignment horizontal="justify" vertical="top" wrapText="1"/>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0" fontId="0" fillId="0" borderId="1" xfId="0" quotePrefix="1" applyBorder="1" applyAlignment="1">
      <alignment horizontal="justify" vertical="top"/>
    </xf>
    <xf numFmtId="0" fontId="0" fillId="0" borderId="2" xfId="0"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30"/>
  <sheetViews>
    <sheetView topLeftCell="A13" zoomScale="115" zoomScaleNormal="115" workbookViewId="0">
      <selection activeCell="B15" sqref="B15:C1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40" t="s">
        <v>0</v>
      </c>
      <c r="B1" s="40"/>
      <c r="C1" s="40"/>
    </row>
    <row r="2" spans="1:3" x14ac:dyDescent="0.25">
      <c r="A2" s="5" t="s">
        <v>1</v>
      </c>
      <c r="B2" s="42" t="s">
        <v>134</v>
      </c>
      <c r="C2" s="43"/>
    </row>
    <row r="3" spans="1:3" x14ac:dyDescent="0.25">
      <c r="A3" s="5" t="s">
        <v>2</v>
      </c>
      <c r="B3" s="44" t="s">
        <v>135</v>
      </c>
      <c r="C3" s="45"/>
    </row>
    <row r="4" spans="1:3" x14ac:dyDescent="0.25">
      <c r="A4" s="5" t="s">
        <v>3</v>
      </c>
      <c r="B4" s="44" t="s">
        <v>137</v>
      </c>
      <c r="C4" s="45"/>
    </row>
    <row r="5" spans="1:3" ht="93" customHeight="1" x14ac:dyDescent="0.25">
      <c r="A5" s="5" t="s">
        <v>4</v>
      </c>
      <c r="B5" s="46" t="s">
        <v>138</v>
      </c>
      <c r="C5" s="45"/>
    </row>
    <row r="6" spans="1:3" x14ac:dyDescent="0.25">
      <c r="A6" s="5" t="s">
        <v>5</v>
      </c>
      <c r="B6" s="41" t="s">
        <v>6</v>
      </c>
      <c r="C6" s="41"/>
    </row>
    <row r="7" spans="1:3" x14ac:dyDescent="0.25">
      <c r="A7" s="5" t="s">
        <v>7</v>
      </c>
      <c r="B7" s="41" t="s">
        <v>136</v>
      </c>
      <c r="C7" s="41"/>
    </row>
    <row r="8" spans="1:3" x14ac:dyDescent="0.25">
      <c r="A8" s="5" t="s">
        <v>8</v>
      </c>
      <c r="B8" s="37" t="s">
        <v>139</v>
      </c>
      <c r="C8" s="37"/>
    </row>
    <row r="9" spans="1:3" x14ac:dyDescent="0.25">
      <c r="A9" s="5" t="s">
        <v>9</v>
      </c>
      <c r="B9" s="37" t="s">
        <v>141</v>
      </c>
      <c r="C9" s="37"/>
    </row>
    <row r="10" spans="1:3" x14ac:dyDescent="0.25">
      <c r="A10" s="5" t="s">
        <v>10</v>
      </c>
      <c r="B10" s="37" t="s">
        <v>140</v>
      </c>
      <c r="C10" s="37"/>
    </row>
    <row r="11" spans="1:3" ht="23.25" customHeight="1" x14ac:dyDescent="0.25">
      <c r="A11" s="5" t="s">
        <v>11</v>
      </c>
      <c r="B11" s="38" t="s">
        <v>142</v>
      </c>
      <c r="C11" s="39"/>
    </row>
    <row r="12" spans="1:3" x14ac:dyDescent="0.25">
      <c r="A12" s="48" t="s">
        <v>12</v>
      </c>
      <c r="B12" s="37" t="s">
        <v>159</v>
      </c>
      <c r="C12" s="41"/>
    </row>
    <row r="13" spans="1:3" ht="30" customHeight="1" x14ac:dyDescent="0.25">
      <c r="A13" s="48"/>
      <c r="B13" s="41"/>
      <c r="C13" s="41"/>
    </row>
    <row r="14" spans="1:3" ht="73.5" customHeight="1" x14ac:dyDescent="0.25">
      <c r="A14" s="48"/>
      <c r="B14" s="41"/>
      <c r="C14" s="41"/>
    </row>
    <row r="15" spans="1:3" ht="30" x14ac:dyDescent="0.25">
      <c r="A15" s="5" t="s">
        <v>13</v>
      </c>
      <c r="B15" s="52">
        <f>SUM(C17,C18,C20,C21,C24)</f>
        <v>188500000</v>
      </c>
      <c r="C15" s="53"/>
    </row>
    <row r="16" spans="1:3" ht="33.75" customHeight="1" x14ac:dyDescent="0.25">
      <c r="A16" s="54" t="s">
        <v>14</v>
      </c>
      <c r="B16" s="55" t="s">
        <v>15</v>
      </c>
      <c r="C16" s="55"/>
    </row>
    <row r="17" spans="1:3" ht="33.75" customHeight="1" x14ac:dyDescent="0.25">
      <c r="A17" s="54"/>
      <c r="B17" s="11" t="s">
        <v>16</v>
      </c>
      <c r="C17" s="6"/>
    </row>
    <row r="18" spans="1:3" ht="33.75" customHeight="1" x14ac:dyDescent="0.25">
      <c r="A18" s="54"/>
      <c r="B18" s="11" t="s">
        <v>17</v>
      </c>
      <c r="C18" s="6"/>
    </row>
    <row r="19" spans="1:3" x14ac:dyDescent="0.25">
      <c r="A19" s="54"/>
      <c r="B19" s="56" t="s">
        <v>18</v>
      </c>
      <c r="C19" s="57"/>
    </row>
    <row r="20" spans="1:3" x14ac:dyDescent="0.25">
      <c r="A20" s="54"/>
      <c r="B20" s="11" t="s">
        <v>143</v>
      </c>
      <c r="C20" s="6">
        <v>136500000</v>
      </c>
    </row>
    <row r="21" spans="1:3" x14ac:dyDescent="0.25">
      <c r="A21" s="54"/>
      <c r="B21" s="11" t="s">
        <v>144</v>
      </c>
      <c r="C21" s="6">
        <v>52000000</v>
      </c>
    </row>
    <row r="22" spans="1:3" x14ac:dyDescent="0.25">
      <c r="A22" s="54"/>
      <c r="B22" s="35" t="s">
        <v>145</v>
      </c>
      <c r="C22" s="36">
        <v>26000000</v>
      </c>
    </row>
    <row r="23" spans="1:3" x14ac:dyDescent="0.25">
      <c r="A23" s="54"/>
      <c r="B23" s="56" t="s">
        <v>19</v>
      </c>
      <c r="C23" s="57"/>
    </row>
    <row r="24" spans="1:3" x14ac:dyDescent="0.25">
      <c r="A24" s="54"/>
      <c r="B24" s="11"/>
      <c r="C24" s="16"/>
    </row>
    <row r="25" spans="1:3" x14ac:dyDescent="0.25">
      <c r="A25" s="5" t="s">
        <v>20</v>
      </c>
      <c r="B25" s="41" t="s">
        <v>137</v>
      </c>
      <c r="C25" s="41"/>
    </row>
    <row r="26" spans="1:3" x14ac:dyDescent="0.25">
      <c r="A26" s="5" t="s">
        <v>21</v>
      </c>
      <c r="B26" s="41">
        <v>8130115774</v>
      </c>
      <c r="C26" s="41"/>
    </row>
    <row r="27" spans="1:3" x14ac:dyDescent="0.25">
      <c r="A27" s="5" t="s">
        <v>22</v>
      </c>
      <c r="B27" s="49" t="s">
        <v>146</v>
      </c>
      <c r="C27" s="41"/>
    </row>
    <row r="28" spans="1:3" x14ac:dyDescent="0.25">
      <c r="A28" s="5" t="s">
        <v>23</v>
      </c>
      <c r="B28" s="50" t="s">
        <v>154</v>
      </c>
      <c r="C28" s="51"/>
    </row>
    <row r="29" spans="1:3" x14ac:dyDescent="0.25">
      <c r="A29" s="5" t="s">
        <v>24</v>
      </c>
      <c r="B29" s="47" t="s">
        <v>147</v>
      </c>
      <c r="C29" s="47"/>
    </row>
    <row r="30" spans="1:3" x14ac:dyDescent="0.25">
      <c r="A30" s="5" t="s">
        <v>25</v>
      </c>
      <c r="B30" s="41" t="s">
        <v>148</v>
      </c>
      <c r="C30" s="41"/>
    </row>
  </sheetData>
  <mergeCells count="24">
    <mergeCell ref="B29:C29"/>
    <mergeCell ref="B30:C30"/>
    <mergeCell ref="A12:A14"/>
    <mergeCell ref="B12:C14"/>
    <mergeCell ref="B25:C25"/>
    <mergeCell ref="B26:C26"/>
    <mergeCell ref="B27:C27"/>
    <mergeCell ref="B28:C28"/>
    <mergeCell ref="B15:C15"/>
    <mergeCell ref="A16:A24"/>
    <mergeCell ref="B16:C16"/>
    <mergeCell ref="B19:C19"/>
    <mergeCell ref="B23:C23"/>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topLeftCell="A4" zoomScale="90" zoomScaleNormal="90" workbookViewId="0">
      <selection activeCell="B10" sqref="B10:C10"/>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8" t="s">
        <v>26</v>
      </c>
      <c r="B1" s="58"/>
      <c r="C1" s="58"/>
    </row>
    <row r="2" spans="1:3" x14ac:dyDescent="0.25">
      <c r="A2" s="13" t="s">
        <v>27</v>
      </c>
      <c r="B2" s="59" t="s">
        <v>149</v>
      </c>
      <c r="C2" s="60"/>
    </row>
    <row r="3" spans="1:3" x14ac:dyDescent="0.25">
      <c r="A3" s="5" t="s">
        <v>1</v>
      </c>
      <c r="B3" s="41" t="str">
        <f>'GENERALES NOTA 322'!B2:C2</f>
        <v>41001310300120240012700</v>
      </c>
      <c r="C3" s="41"/>
    </row>
    <row r="4" spans="1:3" x14ac:dyDescent="0.25">
      <c r="A4" s="5" t="s">
        <v>2</v>
      </c>
      <c r="B4" s="41" t="str">
        <f>'GENERALES NOTA 322'!B3:C3</f>
        <v>JUZGADO PRIMERO CIVIL DEL CIRCUITO DE NEIVA</v>
      </c>
      <c r="C4" s="41"/>
    </row>
    <row r="5" spans="1:3" x14ac:dyDescent="0.25">
      <c r="A5" s="5" t="s">
        <v>3</v>
      </c>
      <c r="B5" s="41" t="str">
        <f>'GENERALES NOTA 322'!B4:C4</f>
        <v>CLINICA UROS SAS</v>
      </c>
      <c r="C5" s="41"/>
    </row>
    <row r="6" spans="1:3" x14ac:dyDescent="0.25">
      <c r="A6" s="5" t="s">
        <v>4</v>
      </c>
      <c r="B6" s="41" t="str">
        <f>'GENERALES NOTA 322'!B5:C5</f>
        <v>JUAN CARLOS GUZMÁN GUARNIZO (Víctima Directa) (9/06/1976)
JACQUELINE DÍAZ SUAREZ (cónyuge de la víctima) (11/05/1993)
JUAN DAVID GUZMAN GUARNIZO (Hijo de la víctima) (15/09/1999)
XIOMARA GUZMÁN DÍAZ (Hija de la víctima) (24/07/1998)
NATALIA GUZMÁN DÍAZ (Hija de la víctima) (20/02/1997)
ESTEFANI GUZMÁN DÍAZ (hija de la víctima) (09/10/1995)</v>
      </c>
      <c r="C6" s="41"/>
    </row>
    <row r="7" spans="1:3" x14ac:dyDescent="0.25">
      <c r="A7" s="5" t="s">
        <v>5</v>
      </c>
      <c r="B7" s="41" t="str">
        <f>'GENERALES NOTA 322'!B6:C6</f>
        <v>LLAMADA EN GARANTIA</v>
      </c>
      <c r="C7" s="41"/>
    </row>
    <row r="8" spans="1:3" x14ac:dyDescent="0.25">
      <c r="A8" s="13" t="s">
        <v>28</v>
      </c>
      <c r="B8" s="41">
        <v>21574270</v>
      </c>
      <c r="C8" s="41"/>
    </row>
    <row r="9" spans="1:3" x14ac:dyDescent="0.25">
      <c r="A9" s="13" t="s">
        <v>11</v>
      </c>
      <c r="B9" s="41" t="s">
        <v>150</v>
      </c>
      <c r="C9" s="41"/>
    </row>
    <row r="10" spans="1:3" x14ac:dyDescent="0.25">
      <c r="A10" s="13" t="s">
        <v>29</v>
      </c>
      <c r="B10" s="59">
        <v>1200000000</v>
      </c>
      <c r="C10" s="61"/>
    </row>
    <row r="11" spans="1:3" x14ac:dyDescent="0.25">
      <c r="A11" s="13" t="s">
        <v>30</v>
      </c>
      <c r="B11" s="59" t="s">
        <v>151</v>
      </c>
      <c r="C11" s="60"/>
    </row>
    <row r="12" spans="1:3" x14ac:dyDescent="0.25">
      <c r="A12" s="13" t="s">
        <v>31</v>
      </c>
      <c r="B12" s="44" t="s">
        <v>119</v>
      </c>
      <c r="C12" s="45"/>
    </row>
    <row r="13" spans="1:3" x14ac:dyDescent="0.25">
      <c r="A13" s="13" t="s">
        <v>32</v>
      </c>
      <c r="B13" s="41" t="s">
        <v>152</v>
      </c>
      <c r="C13" s="41"/>
    </row>
    <row r="14" spans="1:3" x14ac:dyDescent="0.25">
      <c r="A14" s="13" t="s">
        <v>33</v>
      </c>
      <c r="B14" s="41" t="s">
        <v>98</v>
      </c>
      <c r="C14" s="41"/>
    </row>
    <row r="15" spans="1:3" x14ac:dyDescent="0.25">
      <c r="A15" s="13" t="s">
        <v>34</v>
      </c>
      <c r="B15" s="41" t="s">
        <v>98</v>
      </c>
      <c r="C15" s="41"/>
    </row>
    <row r="16" spans="1:3" x14ac:dyDescent="0.25">
      <c r="A16" s="62" t="s">
        <v>35</v>
      </c>
      <c r="B16" s="41"/>
      <c r="C16" s="41"/>
    </row>
    <row r="17" spans="1:3" x14ac:dyDescent="0.25">
      <c r="A17" s="63"/>
      <c r="B17" s="9" t="s">
        <v>36</v>
      </c>
      <c r="C17" s="10" t="s">
        <v>37</v>
      </c>
    </row>
    <row r="18" spans="1:3" x14ac:dyDescent="0.25">
      <c r="A18" s="63"/>
      <c r="B18" s="11"/>
      <c r="C18" s="11"/>
    </row>
    <row r="19" spans="1:3" x14ac:dyDescent="0.25">
      <c r="A19" s="63"/>
      <c r="B19" s="11"/>
      <c r="C19" s="11"/>
    </row>
    <row r="20" spans="1:3" x14ac:dyDescent="0.25">
      <c r="A20" s="63"/>
      <c r="B20" s="11"/>
      <c r="C20" s="11"/>
    </row>
    <row r="21" spans="1:3" x14ac:dyDescent="0.25">
      <c r="A21" s="13" t="s">
        <v>38</v>
      </c>
      <c r="B21" s="41"/>
      <c r="C21" s="41"/>
    </row>
    <row r="22" spans="1:3" x14ac:dyDescent="0.25">
      <c r="A22" s="13" t="s">
        <v>39</v>
      </c>
      <c r="B22" s="44"/>
      <c r="C22" s="45"/>
    </row>
    <row r="23" spans="1:3" x14ac:dyDescent="0.25">
      <c r="A23" s="13" t="s">
        <v>40</v>
      </c>
      <c r="B23" s="41" t="s">
        <v>132</v>
      </c>
      <c r="C23" s="41"/>
    </row>
    <row r="24" spans="1:3" x14ac:dyDescent="0.25">
      <c r="A24" s="13" t="s">
        <v>41</v>
      </c>
      <c r="B24" s="41"/>
      <c r="C24" s="41"/>
    </row>
    <row r="25" spans="1:3" x14ac:dyDescent="0.25">
      <c r="A25" s="13" t="s">
        <v>42</v>
      </c>
      <c r="B25" s="41"/>
      <c r="C25" s="41"/>
    </row>
    <row r="26" spans="1:3" x14ac:dyDescent="0.25">
      <c r="A26" s="12" t="s">
        <v>43</v>
      </c>
      <c r="B26" s="41" t="s">
        <v>97</v>
      </c>
      <c r="C26" s="41"/>
    </row>
    <row r="27" spans="1:3" x14ac:dyDescent="0.25">
      <c r="A27" s="64" t="s">
        <v>44</v>
      </c>
      <c r="B27" s="64"/>
      <c r="C27" s="64"/>
    </row>
    <row r="28" spans="1:3" ht="14.45" customHeight="1" x14ac:dyDescent="0.25">
      <c r="A28" s="65" t="s">
        <v>45</v>
      </c>
      <c r="B28" s="66"/>
      <c r="C28" s="31"/>
    </row>
    <row r="29" spans="1:3" ht="14.45" customHeight="1" x14ac:dyDescent="0.25">
      <c r="A29" s="67" t="s">
        <v>46</v>
      </c>
      <c r="B29" s="68"/>
      <c r="C29" s="31"/>
    </row>
    <row r="30" spans="1:3" ht="14.45" customHeight="1" x14ac:dyDescent="0.25">
      <c r="A30" s="67" t="s">
        <v>153</v>
      </c>
      <c r="B30" s="68"/>
      <c r="C30" s="32"/>
    </row>
    <row r="31" spans="1:3" ht="14.45" customHeight="1" x14ac:dyDescent="0.25">
      <c r="A31" s="67" t="s">
        <v>47</v>
      </c>
      <c r="B31" s="68"/>
      <c r="C31" s="31"/>
    </row>
    <row r="32" spans="1:3" x14ac:dyDescent="0.25">
      <c r="A32" s="67" t="s">
        <v>48</v>
      </c>
      <c r="B32" s="68"/>
      <c r="C32" s="31"/>
    </row>
    <row r="33" spans="1:3" ht="14.45" customHeight="1" x14ac:dyDescent="0.25">
      <c r="C33" s="31"/>
    </row>
    <row r="34" spans="1:3" ht="14.45" customHeight="1" x14ac:dyDescent="0.25">
      <c r="A34" s="67" t="s">
        <v>49</v>
      </c>
      <c r="B34" s="68"/>
      <c r="C34" s="33"/>
    </row>
    <row r="35" spans="1:3" x14ac:dyDescent="0.25">
      <c r="A35" s="65" t="s">
        <v>50</v>
      </c>
      <c r="B35" s="66"/>
      <c r="C35" s="34"/>
    </row>
    <row r="36" spans="1:3" x14ac:dyDescent="0.25">
      <c r="A36" s="70" t="s">
        <v>51</v>
      </c>
      <c r="B36" s="70"/>
      <c r="C36" s="70"/>
    </row>
    <row r="37" spans="1:3" x14ac:dyDescent="0.25">
      <c r="A37" s="69" t="s">
        <v>52</v>
      </c>
      <c r="B37" s="69"/>
      <c r="C37" s="11"/>
    </row>
    <row r="38" spans="1:3" x14ac:dyDescent="0.25">
      <c r="A38" s="69" t="s">
        <v>53</v>
      </c>
      <c r="B38" s="69"/>
      <c r="C38" s="11"/>
    </row>
    <row r="39" spans="1:3" x14ac:dyDescent="0.25">
      <c r="A39" s="69" t="s">
        <v>54</v>
      </c>
      <c r="B39" s="69"/>
      <c r="C39" s="11"/>
    </row>
    <row r="40" spans="1:3" x14ac:dyDescent="0.25">
      <c r="A40" s="69" t="s">
        <v>55</v>
      </c>
      <c r="B40" s="69"/>
      <c r="C40" s="11"/>
    </row>
    <row r="41" spans="1:3" x14ac:dyDescent="0.25">
      <c r="A41" s="69" t="s">
        <v>56</v>
      </c>
      <c r="B41" s="69"/>
      <c r="C41" s="11"/>
    </row>
    <row r="42" spans="1:3" x14ac:dyDescent="0.25">
      <c r="A42" s="69" t="s">
        <v>57</v>
      </c>
      <c r="B42" s="69"/>
      <c r="C42" s="11"/>
    </row>
    <row r="43" spans="1:3" x14ac:dyDescent="0.25">
      <c r="A43" s="69" t="s">
        <v>58</v>
      </c>
      <c r="B43" s="69"/>
      <c r="C43" s="11"/>
    </row>
    <row r="44" spans="1:3" x14ac:dyDescent="0.25">
      <c r="A44" s="69" t="s">
        <v>59</v>
      </c>
      <c r="B44" s="69"/>
      <c r="C44" s="11"/>
    </row>
    <row r="45" spans="1:3" x14ac:dyDescent="0.25">
      <c r="A45" s="69" t="s">
        <v>60</v>
      </c>
      <c r="B45" s="69"/>
      <c r="C45" s="11"/>
    </row>
    <row r="46" spans="1:3" x14ac:dyDescent="0.25">
      <c r="A46" s="69" t="s">
        <v>61</v>
      </c>
      <c r="B46" s="69"/>
      <c r="C46" s="11"/>
    </row>
    <row r="47" spans="1:3" x14ac:dyDescent="0.25">
      <c r="A47" s="69" t="s">
        <v>62</v>
      </c>
      <c r="B47" s="69"/>
      <c r="C47" s="11"/>
    </row>
    <row r="48" spans="1:3" x14ac:dyDescent="0.25">
      <c r="A48" s="69" t="s">
        <v>63</v>
      </c>
      <c r="B48" s="69"/>
      <c r="C48" s="11"/>
    </row>
    <row r="49" spans="1:3" x14ac:dyDescent="0.25">
      <c r="A49" s="69" t="s">
        <v>64</v>
      </c>
      <c r="B49" s="69"/>
      <c r="C49" s="11"/>
    </row>
    <row r="50" spans="1:3" x14ac:dyDescent="0.25">
      <c r="A50" s="69" t="s">
        <v>65</v>
      </c>
      <c r="B50" s="69"/>
      <c r="C50" s="11"/>
    </row>
    <row r="51" spans="1:3" x14ac:dyDescent="0.25">
      <c r="A51" s="69" t="s">
        <v>66</v>
      </c>
      <c r="B51" s="69"/>
      <c r="C51" s="11"/>
    </row>
    <row r="52" spans="1:3" x14ac:dyDescent="0.25">
      <c r="A52" s="69" t="s">
        <v>67</v>
      </c>
      <c r="B52" s="69"/>
      <c r="C52" s="11"/>
    </row>
    <row r="53" spans="1:3" x14ac:dyDescent="0.25">
      <c r="A53" s="71"/>
      <c r="B53" s="71"/>
      <c r="C53" s="11"/>
    </row>
  </sheetData>
  <mergeCells count="49">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A19" sqref="A19:A24"/>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8" t="s">
        <v>68</v>
      </c>
      <c r="B1" s="58"/>
      <c r="C1" s="58"/>
    </row>
    <row r="2" spans="1:6" x14ac:dyDescent="0.25">
      <c r="A2" s="20" t="s">
        <v>27</v>
      </c>
      <c r="B2" s="88" t="str">
        <f>'GENERALES NOTA 321'!B2:C2</f>
        <v>142746422-APJ32538</v>
      </c>
      <c r="C2" s="89"/>
    </row>
    <row r="3" spans="1:6" x14ac:dyDescent="0.25">
      <c r="A3" s="21" t="s">
        <v>1</v>
      </c>
      <c r="B3" s="90" t="str">
        <f>'GENERALES NOTA 322'!B2:C2</f>
        <v>41001310300120240012700</v>
      </c>
      <c r="C3" s="90"/>
    </row>
    <row r="4" spans="1:6" x14ac:dyDescent="0.25">
      <c r="A4" s="21" t="s">
        <v>2</v>
      </c>
      <c r="B4" s="90" t="str">
        <f>'GENERALES NOTA 322'!B3:C3</f>
        <v>JUZGADO PRIMERO CIVIL DEL CIRCUITO DE NEIVA</v>
      </c>
      <c r="C4" s="90"/>
    </row>
    <row r="5" spans="1:6" x14ac:dyDescent="0.25">
      <c r="A5" s="21" t="s">
        <v>3</v>
      </c>
      <c r="B5" s="90" t="str">
        <f>'GENERALES NOTA 322'!B4:C4</f>
        <v>CLINICA UROS SAS</v>
      </c>
      <c r="C5" s="90"/>
    </row>
    <row r="6" spans="1:6" ht="14.45" customHeight="1" x14ac:dyDescent="0.25">
      <c r="A6" s="21" t="s">
        <v>4</v>
      </c>
      <c r="B6" s="90" t="str">
        <f>'GENERALES NOTA 322'!B5:C5</f>
        <v>JUAN CARLOS GUZMÁN GUARNIZO (Víctima Directa) (9/06/1976)
JACQUELINE DÍAZ SUAREZ (cónyuge de la víctima) (11/05/1993)
JUAN DAVID GUZMAN GUARNIZO (Hijo de la víctima) (15/09/1999)
XIOMARA GUZMÁN DÍAZ (Hija de la víctima) (24/07/1998)
NATALIA GUZMÁN DÍAZ (Hija de la víctima) (20/02/1997)
ESTEFANI GUZMÁN DÍAZ (hija de la víctima) (09/10/1995)</v>
      </c>
      <c r="C6" s="90"/>
    </row>
    <row r="7" spans="1:6" x14ac:dyDescent="0.25">
      <c r="A7" s="21" t="s">
        <v>5</v>
      </c>
      <c r="B7" s="90" t="str">
        <f>'GENERALES NOTA 322'!B6:C6</f>
        <v>LLAMADA EN GARANTIA</v>
      </c>
      <c r="C7" s="90"/>
    </row>
    <row r="8" spans="1:6" ht="30" x14ac:dyDescent="0.25">
      <c r="A8" s="21" t="s">
        <v>13</v>
      </c>
      <c r="B8" s="84">
        <f>'GENERALES NOTA 322'!B15:C15</f>
        <v>188500000</v>
      </c>
      <c r="C8" s="85"/>
    </row>
    <row r="9" spans="1:6" x14ac:dyDescent="0.25">
      <c r="A9" s="91" t="s">
        <v>14</v>
      </c>
      <c r="B9" s="75" t="s">
        <v>15</v>
      </c>
      <c r="C9" s="76"/>
    </row>
    <row r="10" spans="1:6" x14ac:dyDescent="0.25">
      <c r="A10" s="91"/>
      <c r="B10" s="22" t="s">
        <v>16</v>
      </c>
      <c r="C10" s="19">
        <f>'GENERALES NOTA 322'!C17</f>
        <v>0</v>
      </c>
    </row>
    <row r="11" spans="1:6" x14ac:dyDescent="0.25">
      <c r="A11" s="91"/>
      <c r="B11" s="22" t="s">
        <v>70</v>
      </c>
      <c r="C11" s="19">
        <v>26000000</v>
      </c>
    </row>
    <row r="12" spans="1:6" x14ac:dyDescent="0.25">
      <c r="A12" s="91"/>
      <c r="B12" s="75"/>
      <c r="C12" s="76"/>
    </row>
    <row r="13" spans="1:6" x14ac:dyDescent="0.25">
      <c r="A13" s="91"/>
      <c r="B13" s="22" t="s">
        <v>69</v>
      </c>
      <c r="C13" s="24">
        <v>136500000</v>
      </c>
    </row>
    <row r="14" spans="1:6" x14ac:dyDescent="0.25">
      <c r="A14" s="91"/>
      <c r="B14" s="22" t="s">
        <v>155</v>
      </c>
      <c r="C14" s="24">
        <v>52000000</v>
      </c>
      <c r="E14" t="s">
        <v>71</v>
      </c>
      <c r="F14" s="17">
        <v>0.7</v>
      </c>
    </row>
    <row r="15" spans="1:6" x14ac:dyDescent="0.25">
      <c r="A15" s="23" t="s">
        <v>72</v>
      </c>
      <c r="B15" s="88" t="s">
        <v>106</v>
      </c>
      <c r="C15" s="89" t="s">
        <v>73</v>
      </c>
    </row>
    <row r="16" spans="1:6" ht="15" customHeight="1" x14ac:dyDescent="0.25">
      <c r="A16" s="21" t="s">
        <v>74</v>
      </c>
      <c r="B16" s="86" t="s">
        <v>156</v>
      </c>
      <c r="C16" s="87"/>
    </row>
    <row r="17" spans="1:3" ht="28.5" customHeight="1" x14ac:dyDescent="0.25">
      <c r="A17" s="14" t="s">
        <v>75</v>
      </c>
      <c r="B17" s="77">
        <f>((C19+C20+C22+C23)-C26)*C25*C27</f>
        <v>103500000</v>
      </c>
      <c r="C17" s="77"/>
    </row>
    <row r="18" spans="1:3" x14ac:dyDescent="0.25">
      <c r="A18" s="23" t="s">
        <v>76</v>
      </c>
      <c r="B18" s="78" t="s">
        <v>15</v>
      </c>
      <c r="C18" s="79"/>
    </row>
    <row r="19" spans="1:3" x14ac:dyDescent="0.25">
      <c r="A19" s="73"/>
      <c r="B19" s="22" t="s">
        <v>16</v>
      </c>
      <c r="C19" s="19"/>
    </row>
    <row r="20" spans="1:3" x14ac:dyDescent="0.25">
      <c r="A20" s="74"/>
      <c r="B20" s="22" t="s">
        <v>17</v>
      </c>
      <c r="C20" s="19">
        <v>0</v>
      </c>
    </row>
    <row r="21" spans="1:3" x14ac:dyDescent="0.25">
      <c r="A21" s="74"/>
      <c r="B21" s="75" t="s">
        <v>18</v>
      </c>
      <c r="C21" s="76"/>
    </row>
    <row r="22" spans="1:3" x14ac:dyDescent="0.25">
      <c r="A22" s="74"/>
      <c r="B22" s="22" t="s">
        <v>69</v>
      </c>
      <c r="C22" s="19">
        <v>85000000</v>
      </c>
    </row>
    <row r="23" spans="1:3" ht="45" x14ac:dyDescent="0.25">
      <c r="A23" s="74"/>
      <c r="B23" s="22" t="s">
        <v>77</v>
      </c>
      <c r="C23" s="19">
        <v>30000000</v>
      </c>
    </row>
    <row r="24" spans="1:3" x14ac:dyDescent="0.25">
      <c r="A24" s="74"/>
      <c r="B24" s="75" t="s">
        <v>78</v>
      </c>
      <c r="C24" s="76"/>
    </row>
    <row r="25" spans="1:3" x14ac:dyDescent="0.25">
      <c r="A25" s="25"/>
      <c r="B25" s="22" t="s">
        <v>79</v>
      </c>
      <c r="C25" s="26">
        <v>1</v>
      </c>
    </row>
    <row r="26" spans="1:3" x14ac:dyDescent="0.25">
      <c r="A26" s="27"/>
      <c r="B26" s="22" t="s">
        <v>30</v>
      </c>
      <c r="C26" s="28">
        <v>11500000</v>
      </c>
    </row>
    <row r="27" spans="1:3" x14ac:dyDescent="0.25">
      <c r="A27" s="27"/>
      <c r="B27" s="22" t="s">
        <v>80</v>
      </c>
      <c r="C27" s="26">
        <v>1</v>
      </c>
    </row>
    <row r="28" spans="1:3" x14ac:dyDescent="0.25">
      <c r="A28" s="18" t="s">
        <v>81</v>
      </c>
      <c r="B28" s="77">
        <f>IFERROR(B17*(VLOOKUP(B15,Hoja2!$G$1:$H$6,2,0)),16666)</f>
        <v>16666</v>
      </c>
      <c r="C28" s="77"/>
    </row>
    <row r="29" spans="1:3" ht="30" x14ac:dyDescent="0.25">
      <c r="A29" s="21" t="s">
        <v>82</v>
      </c>
      <c r="B29" s="80" t="s">
        <v>158</v>
      </c>
      <c r="C29" s="81"/>
    </row>
    <row r="30" spans="1:3" ht="30" x14ac:dyDescent="0.25">
      <c r="A30" s="21" t="s">
        <v>83</v>
      </c>
      <c r="B30" s="82" t="s">
        <v>157</v>
      </c>
      <c r="C30" s="83"/>
    </row>
    <row r="31" spans="1:3" ht="18.75" x14ac:dyDescent="0.25">
      <c r="A31" s="29" t="s">
        <v>84</v>
      </c>
      <c r="B31" s="29"/>
      <c r="C31" s="29"/>
    </row>
    <row r="32" spans="1:3" x14ac:dyDescent="0.25">
      <c r="A32" s="30" t="s">
        <v>85</v>
      </c>
      <c r="B32" s="72"/>
      <c r="C32" s="72"/>
    </row>
    <row r="33" spans="1:3" x14ac:dyDescent="0.25">
      <c r="A33" s="30" t="s">
        <v>86</v>
      </c>
      <c r="B33" s="72"/>
      <c r="C33" s="72"/>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8" t="s">
        <v>87</v>
      </c>
      <c r="B1" s="58"/>
      <c r="C1" s="58"/>
    </row>
    <row r="2" spans="1:3" ht="17.100000000000001" customHeight="1" x14ac:dyDescent="0.25">
      <c r="A2" s="13" t="s">
        <v>27</v>
      </c>
      <c r="B2" s="59" t="str">
        <f>'[2]AUTOS NOTA 321'!B2:C2</f>
        <v xml:space="preserve">SINIESTRO   LEGIS </v>
      </c>
      <c r="C2" s="60"/>
    </row>
    <row r="3" spans="1:3" ht="15.95" customHeight="1" x14ac:dyDescent="0.25">
      <c r="A3" s="5" t="s">
        <v>1</v>
      </c>
      <c r="B3" s="41" t="str">
        <f>'GENERALES NOTA 322'!B2:C2</f>
        <v>41001310300120240012700</v>
      </c>
      <c r="C3" s="41"/>
    </row>
    <row r="4" spans="1:3" x14ac:dyDescent="0.25">
      <c r="A4" s="5" t="s">
        <v>2</v>
      </c>
      <c r="B4" s="41" t="str">
        <f>'GENERALES NOTA 322'!B3:C3</f>
        <v>JUZGADO PRIMERO CIVIL DEL CIRCUITO DE NEIVA</v>
      </c>
      <c r="C4" s="41"/>
    </row>
    <row r="5" spans="1:3" ht="29.1" customHeight="1" x14ac:dyDescent="0.25">
      <c r="A5" s="5" t="s">
        <v>3</v>
      </c>
      <c r="B5" s="41" t="str">
        <f>'GENERALES NOTA 322'!B4:C4</f>
        <v>CLINICA UROS SAS</v>
      </c>
      <c r="C5" s="41"/>
    </row>
    <row r="6" spans="1:3" x14ac:dyDescent="0.25">
      <c r="A6" s="5" t="s">
        <v>4</v>
      </c>
      <c r="B6" s="41" t="str">
        <f>'GENERALES NOTA 322'!B5:C5</f>
        <v>JUAN CARLOS GUZMÁN GUARNIZO (Víctima Directa) (9/06/1976)
JACQUELINE DÍAZ SUAREZ (cónyuge de la víctima) (11/05/1993)
JUAN DAVID GUZMAN GUARNIZO (Hijo de la víctima) (15/09/1999)
XIOMARA GUZMÁN DÍAZ (Hija de la víctima) (24/07/1998)
NATALIA GUZMÁN DÍAZ (Hija de la víctima) (20/02/1997)
ESTEFANI GUZMÁN DÍAZ (hija de la víctima) (09/10/1995)</v>
      </c>
      <c r="C6" s="41"/>
    </row>
    <row r="7" spans="1:3" ht="43.5" customHeight="1" x14ac:dyDescent="0.25">
      <c r="A7" s="5" t="s">
        <v>5</v>
      </c>
      <c r="B7" s="41" t="str">
        <f>'GENERALES NOTA 322'!B6:C6</f>
        <v>LLAMADA EN GARANTIA</v>
      </c>
      <c r="C7" s="41"/>
    </row>
    <row r="8" spans="1:3" x14ac:dyDescent="0.25">
      <c r="A8" s="5" t="s">
        <v>88</v>
      </c>
      <c r="B8" s="41"/>
      <c r="C8" s="41"/>
    </row>
    <row r="9" spans="1:3" x14ac:dyDescent="0.25">
      <c r="A9" s="15" t="s">
        <v>76</v>
      </c>
      <c r="B9" s="92"/>
      <c r="C9" s="92"/>
    </row>
    <row r="10" spans="1:3" x14ac:dyDescent="0.25">
      <c r="A10" s="15" t="s">
        <v>89</v>
      </c>
      <c r="B10" s="41"/>
      <c r="C10" s="41"/>
    </row>
    <row r="11" spans="1:3" ht="30" x14ac:dyDescent="0.25">
      <c r="A11" s="15" t="s">
        <v>90</v>
      </c>
      <c r="B11" s="93"/>
      <c r="C11" s="71"/>
    </row>
    <row r="12" spans="1:3" ht="60" x14ac:dyDescent="0.25">
      <c r="A12" s="5" t="s">
        <v>91</v>
      </c>
      <c r="B12" s="41"/>
      <c r="C12" s="41"/>
    </row>
    <row r="13" spans="1:3" ht="60" x14ac:dyDescent="0.25">
      <c r="A13" s="5" t="s">
        <v>92</v>
      </c>
      <c r="B13" s="41"/>
      <c r="C13" s="41"/>
    </row>
    <row r="14" spans="1:3" x14ac:dyDescent="0.25">
      <c r="A14" s="5" t="s">
        <v>93</v>
      </c>
      <c r="B14" s="11"/>
      <c r="C14" s="11"/>
    </row>
    <row r="15" spans="1:3" x14ac:dyDescent="0.25">
      <c r="A15" s="15" t="s">
        <v>94</v>
      </c>
      <c r="B15" s="41"/>
      <c r="C15" s="41"/>
    </row>
    <row r="16" spans="1:3" x14ac:dyDescent="0.25">
      <c r="A16" s="11" t="s">
        <v>95</v>
      </c>
      <c r="B16" s="71"/>
      <c r="C16" s="71"/>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96</v>
      </c>
    </row>
    <row r="2" spans="1:1" x14ac:dyDescent="0.25">
      <c r="A2" t="s">
        <v>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31</v>
      </c>
      <c r="B1" t="s">
        <v>98</v>
      </c>
      <c r="C1" s="8" t="s">
        <v>35</v>
      </c>
      <c r="D1" s="8" t="s">
        <v>39</v>
      </c>
      <c r="E1" s="3" t="s">
        <v>40</v>
      </c>
      <c r="F1" s="2" t="s">
        <v>71</v>
      </c>
      <c r="G1" s="2" t="s">
        <v>99</v>
      </c>
      <c r="H1" s="4">
        <v>0.7</v>
      </c>
      <c r="I1" t="s">
        <v>100</v>
      </c>
      <c r="J1" t="s">
        <v>101</v>
      </c>
      <c r="L1" t="s">
        <v>6</v>
      </c>
    </row>
    <row r="2" spans="1:12" x14ac:dyDescent="0.25">
      <c r="A2" t="s">
        <v>102</v>
      </c>
      <c r="B2" t="s">
        <v>97</v>
      </c>
      <c r="C2" t="s">
        <v>103</v>
      </c>
      <c r="D2" s="2" t="s">
        <v>104</v>
      </c>
      <c r="E2" s="1" t="s">
        <v>105</v>
      </c>
      <c r="F2" s="2" t="s">
        <v>106</v>
      </c>
      <c r="G2" s="2" t="s">
        <v>107</v>
      </c>
      <c r="H2" s="4">
        <v>0.25</v>
      </c>
      <c r="I2" t="s">
        <v>108</v>
      </c>
      <c r="J2" t="s">
        <v>109</v>
      </c>
      <c r="L2" t="s">
        <v>110</v>
      </c>
    </row>
    <row r="3" spans="1:12" x14ac:dyDescent="0.25">
      <c r="A3" t="s">
        <v>111</v>
      </c>
      <c r="C3" t="s">
        <v>112</v>
      </c>
      <c r="D3" s="2" t="s">
        <v>113</v>
      </c>
      <c r="E3" s="1" t="s">
        <v>114</v>
      </c>
      <c r="F3" s="2" t="s">
        <v>115</v>
      </c>
      <c r="G3" s="2" t="s">
        <v>116</v>
      </c>
      <c r="H3" s="4">
        <v>0.55000000000000004</v>
      </c>
      <c r="I3" t="s">
        <v>117</v>
      </c>
      <c r="J3" t="s">
        <v>118</v>
      </c>
    </row>
    <row r="4" spans="1:12" x14ac:dyDescent="0.25">
      <c r="A4" t="s">
        <v>119</v>
      </c>
      <c r="C4" t="s">
        <v>120</v>
      </c>
      <c r="E4" s="1" t="s">
        <v>121</v>
      </c>
      <c r="G4" s="2" t="s">
        <v>73</v>
      </c>
      <c r="H4" s="4">
        <v>0.15</v>
      </c>
      <c r="I4" t="s">
        <v>122</v>
      </c>
      <c r="J4" t="s">
        <v>123</v>
      </c>
    </row>
    <row r="5" spans="1:12" x14ac:dyDescent="0.25">
      <c r="A5" t="s">
        <v>124</v>
      </c>
      <c r="E5" s="1" t="s">
        <v>125</v>
      </c>
      <c r="G5" s="2" t="s">
        <v>126</v>
      </c>
      <c r="H5" s="4">
        <v>0.7</v>
      </c>
      <c r="I5" t="s">
        <v>127</v>
      </c>
      <c r="J5" t="s">
        <v>128</v>
      </c>
    </row>
    <row r="6" spans="1:12" x14ac:dyDescent="0.25">
      <c r="E6" s="1" t="s">
        <v>129</v>
      </c>
      <c r="G6" s="2" t="s">
        <v>130</v>
      </c>
      <c r="H6" s="4">
        <v>0.3</v>
      </c>
      <c r="J6" t="s">
        <v>131</v>
      </c>
    </row>
    <row r="7" spans="1:12" x14ac:dyDescent="0.25">
      <c r="E7" s="1" t="s">
        <v>132</v>
      </c>
      <c r="G7" s="2" t="s">
        <v>106</v>
      </c>
    </row>
    <row r="8" spans="1:12" x14ac:dyDescent="0.25">
      <c r="E8" s="1" t="s">
        <v>133</v>
      </c>
    </row>
  </sheetData>
  <pageMargins left="0.7" right="0.7" top="0.75" bottom="0.75" header="0.3" footer="0.3"/>
  <pageSetup orientation="portrait" r:id="rId1"/>
  <headerFooter>
    <oddHeader>&amp;C&amp;"Calibri"&amp;10&amp;K000000Internal&amp;1#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5BA12A4-28D8-4B43-A89E-841EEE465F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F5870B-2586-4CDF-90F2-01D899E75D10}">
  <ds:schemaRefs>
    <ds:schemaRef ds:uri="http://schemas.microsoft.com/sharepoint/v3/contenttype/forms"/>
  </ds:schemaRefs>
</ds:datastoreItem>
</file>

<file path=customXml/itemProps3.xml><?xml version="1.0" encoding="utf-8"?>
<ds:datastoreItem xmlns:ds="http://schemas.openxmlformats.org/officeDocument/2006/customXml" ds:itemID="{3F6E1548-AAAD-47DF-8213-C4E465F49690}">
  <ds:schemaRefs>
    <ds:schemaRef ds:uri="http://schemas.microsoft.com/office/2006/documentManagement/types"/>
    <ds:schemaRef ds:uri="http://purl.org/dc/dcmitype/"/>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www.w3.org/XML/1998/namespace"/>
    <ds:schemaRef ds:uri="http://purl.org/dc/elements/1.1/"/>
    <ds:schemaRef ds:uri="e7d3d6e7-89cb-4750-b948-5e984f176bb6"/>
    <ds:schemaRef ds:uri="4382931b-6036-484b-ad41-6810b26eb986"/>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Sala Estudiantes Bloque H</cp:lastModifiedBy>
  <cp:revision/>
  <dcterms:created xsi:type="dcterms:W3CDTF">2020-12-07T14:41:17Z</dcterms:created>
  <dcterms:modified xsi:type="dcterms:W3CDTF">2024-08-14T22:38:59Z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ContentTypeId">
    <vt:lpwstr>0x0101002C92A54D8AB3014FADD0201C99992F62</vt:lpwstr>
  </property>
  <property fmtid="{D5CDD505-2E9C-101B-9397-08002B2CF9AE}" pid="31" name="MediaServiceImageTags">
    <vt:lpwstr/>
  </property>
</Properties>
</file>