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codeName="ThisWorkbook"/>
  <mc:AlternateContent xmlns:mc="http://schemas.openxmlformats.org/markup-compatibility/2006">
    <mc:Choice Requires="x15">
      <x15ac:absPath xmlns:x15ac="http://schemas.microsoft.com/office/spreadsheetml/2010/11/ac" url="C:\Users\merix\Downloads\"/>
    </mc:Choice>
  </mc:AlternateContent>
  <xr:revisionPtr revIDLastSave="0" documentId="13_ncr:1_{2AF24C19-1919-4B3F-B8C7-4D0145EEE9DC}" xr6:coauthVersionLast="47" xr6:coauthVersionMax="47" xr10:uidLastSave="{00000000-0000-0000-0000-000000000000}"/>
  <bookViews>
    <workbookView xWindow="-120" yWindow="-120" windowWidth="19440" windowHeight="10440" xr2:uid="{00000000-000D-0000-FFFF-FFFF0000000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B2" i="11" l="1"/>
  <c r="B17" i="11"/>
  <c r="B28" i="11" s="1"/>
  <c r="C11" i="11"/>
  <c r="C10" i="11"/>
  <c r="B7" i="10"/>
  <c r="B7" i="14"/>
  <c r="B6" i="14"/>
  <c r="B5" i="14"/>
  <c r="B4" i="14"/>
  <c r="B3" i="14"/>
  <c r="B2" i="14"/>
  <c r="B4" i="11"/>
  <c r="B5" i="11"/>
  <c r="B6" i="11"/>
  <c r="B7" i="11"/>
  <c r="B3" i="11"/>
  <c r="B15" i="5"/>
  <c r="B8" i="11" s="1"/>
  <c r="B4" i="10"/>
  <c r="B5" i="10"/>
  <c r="B6" i="10"/>
  <c r="B3" i="10"/>
</calcChain>
</file>

<file path=xl/sharedStrings.xml><?xml version="1.0" encoding="utf-8"?>
<sst xmlns="http://schemas.openxmlformats.org/spreadsheetml/2006/main" count="195" uniqueCount="154">
  <si>
    <t>SOLICITUD DE ANTECEDENTES -ABOGADO EXTERNO-</t>
  </si>
  <si>
    <t>Radicado(23 digitos)</t>
  </si>
  <si>
    <t>Juzgado</t>
  </si>
  <si>
    <t>Demandado</t>
  </si>
  <si>
    <t xml:space="preserve">Demandante </t>
  </si>
  <si>
    <t>Tipo de vinculacion compañía</t>
  </si>
  <si>
    <t>LLAMADA EN GARANTIA</t>
  </si>
  <si>
    <t>Nombre de lesionado o muerto (s)</t>
  </si>
  <si>
    <t>Fecha de los hechos</t>
  </si>
  <si>
    <t>Fecha de solicitud audiencia prejudicial</t>
  </si>
  <si>
    <t>Fecha de audiencia prejudicial</t>
  </si>
  <si>
    <t>AMPARO A AFECTAR</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</si>
  <si>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</si>
  <si>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Valor de las pretensiones totales de la demanda (en pesos no en SMMLV)</t>
  </si>
  <si>
    <t>Perjuicios reclamados  (en pesos no en SMMLV)</t>
  </si>
  <si>
    <t>Patrimoniales</t>
  </si>
  <si>
    <t>Lucro Cesante</t>
  </si>
  <si>
    <t>Daño Emergente</t>
  </si>
  <si>
    <t>Extrapatrimoniales</t>
  </si>
  <si>
    <t>DAÑOS MATERIALES</t>
  </si>
  <si>
    <t>Asegurado</t>
  </si>
  <si>
    <t>Nit Asegurado</t>
  </si>
  <si>
    <t xml:space="preserve">No. Póliza vinculada (las que se necesite solicitar). </t>
  </si>
  <si>
    <t>Fecha de asignación</t>
  </si>
  <si>
    <t>Fecha de notificación</t>
  </si>
  <si>
    <t xml:space="preserve">Fecha de contestacion </t>
  </si>
  <si>
    <t>REMISION DE ANTECEDENTES - ABOGADO INTERNO-</t>
  </si>
  <si>
    <t>SINIESTRO - APLICATIVO</t>
  </si>
  <si>
    <t>SINIESTRO LEGIS</t>
  </si>
  <si>
    <t>PÓLIZA</t>
  </si>
  <si>
    <t>VALOR ASEGURADO</t>
  </si>
  <si>
    <t>DEDUCIBLE</t>
  </si>
  <si>
    <t>MODALIDAD</t>
  </si>
  <si>
    <t xml:space="preserve">VIGENCIA </t>
  </si>
  <si>
    <t xml:space="preserve">SINIESTRO DENTRO DE LA VIGENCIA? </t>
  </si>
  <si>
    <t>CARTERA A DÍA</t>
  </si>
  <si>
    <t>COASEGURO</t>
  </si>
  <si>
    <t xml:space="preserve">ASEGURADORAS  </t>
  </si>
  <si>
    <t xml:space="preserve">% DE PARTICIPACION </t>
  </si>
  <si>
    <t>REASEGURO</t>
  </si>
  <si>
    <t>CLASE DE REASEGURO</t>
  </si>
  <si>
    <t>MOTIVO DE LA DEMANDA</t>
  </si>
  <si>
    <t>OFRECIENTO PREVIO?</t>
  </si>
  <si>
    <t>OFRECIENTO VALOR</t>
  </si>
  <si>
    <t xml:space="preserve">INFORME AJUSTADOR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</si>
  <si>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</si>
  <si>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</si>
  <si>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</si>
  <si>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</si>
  <si>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</si>
  <si>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</si>
  <si>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Aplicación de la limitación de responsabilidad por razón del deducible a cargo del asegurado.</t>
  </si>
  <si>
    <t>• Exclusiones  de confomidad a la Póliza, especifique cual:</t>
  </si>
  <si>
    <t>Otras</t>
  </si>
  <si>
    <t>OBJECION -Marque con una (x)</t>
  </si>
  <si>
    <t xml:space="preserve">Agravación del estado del riesgo </t>
  </si>
  <si>
    <t>Cobertura agotada</t>
  </si>
  <si>
    <t>Exclusión de la póliza</t>
  </si>
  <si>
    <t xml:space="preserve">Falta de interés asegurable </t>
  </si>
  <si>
    <t xml:space="preserve">Mora en la prima </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</si>
  <si>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</si>
  <si>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</si>
  <si>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</si>
  <si>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</si>
  <si>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</si>
  <si>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</si>
  <si>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</si>
  <si>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</si>
  <si>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</si>
  <si>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</si>
  <si>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</si>
  <si>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INFORME INICIAL-ABOGADO EXTERNO-</t>
  </si>
  <si>
    <t>Daño moral</t>
  </si>
  <si>
    <t>Daño a la salud</t>
  </si>
  <si>
    <t>PROBABLE</t>
  </si>
  <si>
    <t>Clasificación Contingencia</t>
  </si>
  <si>
    <t>EVENTUAL RC MEDICA</t>
  </si>
  <si>
    <t>Concepto del Abogado sobre la Contingencia:(Se debe indicar las razones por las cuales se considera que el proceso es Eventual Remoto o Probable.)</t>
  </si>
  <si>
    <t>Valor Contingencia: ( en pesos). Cuanto vale perder o negociar el caso por un valor que debe estar dentro del valor asegurado( con criterios jurisprudenciales)</t>
  </si>
  <si>
    <t>VALOR CONTINGENCIA</t>
  </si>
  <si>
    <t>Daño a la Salud que podría interpretarse como daño a la vida de relación</t>
  </si>
  <si>
    <t>OTROS</t>
  </si>
  <si>
    <t>COASEGURO RETENCION ALLIANZ (%)</t>
  </si>
  <si>
    <t>CONCURRENCIA</t>
  </si>
  <si>
    <t>Reserva propuesta</t>
  </si>
  <si>
    <t>Observaciones sobre el valor de la contingencia: (Se debe explicar como se aterrizaron las pretensiones.)</t>
  </si>
  <si>
    <t>Defensa de la Aseguradora: (Enumerar y enunciar las excepciones propuestas demanda y/o llamamiento )</t>
  </si>
  <si>
    <t xml:space="preserve">VISTO BUENO ABOGADO INTERNO </t>
  </si>
  <si>
    <t>VISTO BUENO ABOGADO INTERNO?</t>
  </si>
  <si>
    <t xml:space="preserve">COMENTARIOS </t>
  </si>
  <si>
    <t>INFORME ABOGADO INTERNO</t>
  </si>
  <si>
    <t>CONTINGENCIA</t>
  </si>
  <si>
    <t>Reserva CIA</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</si>
  <si>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</si>
  <si>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</si>
  <si>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</si>
  <si>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</si>
  <si>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</si>
  <si>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</si>
  <si>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 xml:space="preserve">SI </t>
  </si>
  <si>
    <t>NO</t>
  </si>
  <si>
    <t>SI</t>
  </si>
  <si>
    <t>PROBABLE GENERALES</t>
  </si>
  <si>
    <t xml:space="preserve">Situcion Laboral </t>
  </si>
  <si>
    <t>Acompañante motorista</t>
  </si>
  <si>
    <t>OCURRENCIA</t>
  </si>
  <si>
    <t>CEDIDO</t>
  </si>
  <si>
    <t>FACULTATIVO</t>
  </si>
  <si>
    <t xml:space="preserve">Objetado por la Compañía </t>
  </si>
  <si>
    <t>REMOTO</t>
  </si>
  <si>
    <t>EVENTUAL GENERALES</t>
  </si>
  <si>
    <t xml:space="preserve">Ocupado-trabajador cuenta ajena </t>
  </si>
  <si>
    <t xml:space="preserve">Ciclista </t>
  </si>
  <si>
    <t>DEMANDA DIRECTA</t>
  </si>
  <si>
    <t>CLAIMS MADE</t>
  </si>
  <si>
    <t>ACEPTADO</t>
  </si>
  <si>
    <t>AUTOMATICO</t>
  </si>
  <si>
    <t>Pretensiones elevadas- reclamación Compañía</t>
  </si>
  <si>
    <t>EVENTUAL</t>
  </si>
  <si>
    <t>PROBABLE RC MEDICA</t>
  </si>
  <si>
    <t>Ocupado - Autonomo</t>
  </si>
  <si>
    <t>Cliclista vehículo</t>
  </si>
  <si>
    <t>SUNSET</t>
  </si>
  <si>
    <t>PROPIO</t>
  </si>
  <si>
    <t>Ofrecimiento muy bajo-reclamación Compañía</t>
  </si>
  <si>
    <t xml:space="preserve">Tareas del hogar </t>
  </si>
  <si>
    <t xml:space="preserve">Motociclista </t>
  </si>
  <si>
    <t>DESCUBREMIENTO</t>
  </si>
  <si>
    <t xml:space="preserve">Nuevos reclamantes </t>
  </si>
  <si>
    <t>PROBABLE AVIACION,SALUD,VIDA</t>
  </si>
  <si>
    <t>Pendiente acceder al mercado laboral -pedir a nino</t>
  </si>
  <si>
    <t>Ocupante vehículo</t>
  </si>
  <si>
    <t>Respuesta extemporanea</t>
  </si>
  <si>
    <t>EVENTUAL AVIACION,SALUD,VIDA</t>
  </si>
  <si>
    <t>Pasajero servicio publico</t>
  </si>
  <si>
    <t xml:space="preserve">Sin reclamación previa </t>
  </si>
  <si>
    <t xml:space="preserve">Vida/RC medica- aviso de siniestro sin tramite </t>
  </si>
  <si>
    <t>41001310300120240012700</t>
  </si>
  <si>
    <t>JUZGADO PRIMERO CIVIL DEL CIRCUITO DE NEIVA</t>
  </si>
  <si>
    <t>JUAN CARLOS GUZMAN GUARNIZO</t>
  </si>
  <si>
    <t>CLINICA UROS SAS</t>
  </si>
  <si>
    <t>JUAN CARLOS GUZMÁN GUARNIZO (Víctima Directa) (9/06/1976)
JACQUELINE DÍAZ SUAREZ (cónyuge de la víctima) (11/05/1993)
JUAN DAVID GUZMAN GUARNIZO (Hijo de la víctima) (15/09/1999)
XIOMARA GUZMÁN DÍAZ (Hija de la víctima) (24/07/1998)
NATALIA GUZMÁN DÍAZ (Hija de la víctima) (20/02/1997)
ESTEFANI GUZMÁN DÍAZ (hija de la víctima) (09/10/1995)</t>
  </si>
  <si>
    <t>28 DE AGOSTO DE 2014</t>
  </si>
  <si>
    <t>2 DE NOVIEMBRE DE 2022</t>
  </si>
  <si>
    <t>26 DE OCTUBRE DE 2022</t>
  </si>
  <si>
    <t>RC PROFESIONAL</t>
  </si>
  <si>
    <t>DAÑO MORAL</t>
  </si>
  <si>
    <t>DAÑO A LA VIDA EN RELACIÓN</t>
  </si>
  <si>
    <t>DAÑO A LA SALUD</t>
  </si>
  <si>
    <t>021574270</t>
  </si>
  <si>
    <t>10 DE JULIO DE 2024</t>
  </si>
  <si>
    <t>18 DE JULIO DE 2024</t>
  </si>
  <si>
    <t>15 DE AGOSTO DE 2024</t>
  </si>
  <si>
    <t>El día 28 de agosto de 2014 a las 11:30 horas al señor JUAN CARLOS GUZMÁN GUARNIZO se le practicó el procedimiento quirúrgico “OSTEOSÍNTESIS DE HUMERO” en la Clínica Uros, el cual se describe se realizó sin complicaciones, debido a que presentó caída desde su propia altura, recibiendo traumatismo en miembro superior izquierdo
Para el día 8 de septiembre de 2014, nosocomial adquirida por el señor JUAN CARLOS GUZMÁN GUARNIZOcias de la CLÍNICA UROS S.A. refiriendo: “TENGO LA HERIDA ABIERTA”
Para el día 12 de octubre de 2014 el paciente ingresa nuevamente al servicio de urgencias de la Clínica Uros por presentar cuadro clínico de 3 días de dolor y presencia de secreción a nivel de hombro izquierdo.
El día 17 de octubre de 2014 es trasladado al servicio de hospitalización en casa en donde permanece hasta el día 22 de octubre cuando culmina el tratamiento con oxacilina y clindamicina. Se diagnostico una INFECCIÓN DEL SITIO OPERATORIO.
Aduce el demandante que la infección nosocomial adquirida por el señor JUAN CARLOS GUZMÁN GUARNIZO, fue como del resultado del proceso infeccioso adquirido en el centro asistencial Clínica Uros durante el año 2014; por la inadecuada prestación del servicio médico el cual le fue brindado en la CLÍNICA UROS S.A.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</si>
</sst>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2" formatCode="_-&quot;$&quot;\ * #,##0_-;\-&quot;$&quot;\ * #,##0_-;_-&quot;$&quot;\ * &quot;-&quot;_-;_-@_-"/>
  </numFmts>
  <fonts count="8"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rgb="FF000000"/>
      <name val="Calibri"/>
      <scheme val="minor"/>
    </font>
  </fonts>
  <fills count="8">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s>
  <cellStyleXfs count="3">
    <xf numFmtId="0" fontId="0" fillId="0" borderId="0"/>
    <xf numFmtId="42" fontId="1" fillId="0" borderId="0" applyFont="0" applyFill="0" applyBorder="0" applyAlignment="0" applyProtection="0"/>
    <xf numFmtId="9" fontId="1" fillId="0" borderId="0" applyFont="0" applyFill="0" applyBorder="0" applyAlignment="0" applyProtection="0"/>
  </cellStyleXfs>
  <cellXfs count="94">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42"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42"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42"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42"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0" fontId="0" fillId="0" borderId="2" xfId="0" applyBorder="1" applyAlignment="1">
      <alignment horizontal="justify" vertical="top"/>
    </xf>
    <xf numFmtId="14" fontId="0" fillId="0" borderId="1" xfId="0" applyNumberFormat="1" applyBorder="1" applyAlignment="1">
      <alignment horizontal="justify" vertical="top"/>
    </xf>
    <xf numFmtId="0" fontId="0" fillId="0" borderId="1" xfId="0" applyBorder="1" applyAlignment="1">
      <alignment horizontal="justify" vertical="top"/>
    </xf>
    <xf numFmtId="0" fontId="2" fillId="0" borderId="1" xfId="0" applyFont="1" applyBorder="1" applyAlignment="1">
      <alignment horizontal="justify" vertical="top" wrapText="1"/>
    </xf>
    <xf numFmtId="0" fontId="0" fillId="0" borderId="2" xfId="0" applyBorder="1" applyAlignment="1">
      <alignment horizontal="center" vertical="top"/>
    </xf>
    <xf numFmtId="0" fontId="0" fillId="0" borderId="3" xfId="0" applyBorder="1" applyAlignment="1">
      <alignment horizontal="center" vertical="top"/>
    </xf>
    <xf numFmtId="42" fontId="0" fillId="5" borderId="2" xfId="1" applyFont="1" applyFill="1" applyBorder="1" applyAlignment="1">
      <alignment horizontal="justify" vertical="top"/>
    </xf>
    <xf numFmtId="42" fontId="0" fillId="5" borderId="3" xfId="1" applyFont="1" applyFill="1" applyBorder="1" applyAlignment="1">
      <alignment horizontal="justify" vertical="top"/>
    </xf>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0" fontId="0" fillId="0" borderId="1" xfId="0"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0" fontId="0" fillId="0" borderId="1" xfId="0" applyBorder="1" applyAlignment="1">
      <alignment horizontal="left" vertical="top"/>
    </xf>
    <xf numFmtId="0" fontId="0" fillId="0" borderId="1" xfId="0" applyBorder="1" applyAlignment="1">
      <alignment horizontal="center"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4" fillId="2" borderId="4" xfId="0" applyFont="1" applyFill="1" applyBorder="1" applyAlignment="1">
      <alignment horizontal="center" vertical="top"/>
    </xf>
    <xf numFmtId="0" fontId="4" fillId="6" borderId="4" xfId="0" applyFont="1" applyFill="1" applyBorder="1" applyAlignment="1">
      <alignment horizontal="justify"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3" fillId="2" borderId="4" xfId="0" applyFont="1" applyFill="1" applyBorder="1" applyAlignment="1">
      <alignment horizontal="center" vertical="top"/>
    </xf>
    <xf numFmtId="0" fontId="0" fillId="0" borderId="11" xfId="0" applyBorder="1" applyAlignment="1">
      <alignment horizontal="center" vertical="top"/>
    </xf>
    <xf numFmtId="42" fontId="0" fillId="5" borderId="2" xfId="1" applyFont="1" applyFill="1" applyBorder="1" applyAlignment="1" applyProtection="1">
      <alignment horizontal="justify" vertical="top"/>
      <protection locked="0"/>
    </xf>
    <xf numFmtId="42"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42" fontId="0" fillId="5" borderId="0" xfId="1" applyFont="1" applyFill="1" applyBorder="1" applyAlignment="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42" fontId="0" fillId="5" borderId="1" xfId="1" applyFont="1" applyFill="1" applyBorder="1" applyAlignment="1">
      <alignment horizontal="justify" vertical="top"/>
    </xf>
    <xf numFmtId="0" fontId="0" fillId="0" borderId="1" xfId="0" applyBorder="1" applyAlignment="1">
      <alignment horizontal="center" vertical="top" wrapText="1"/>
    </xf>
    <xf numFmtId="0" fontId="7" fillId="0" borderId="2" xfId="0" applyFont="1" applyBorder="1" applyAlignment="1">
      <alignment horizontal="justify" vertical="top" wrapText="1"/>
    </xf>
    <xf numFmtId="42" fontId="0" fillId="0" borderId="3" xfId="1" applyFont="1" applyBorder="1" applyAlignment="1">
      <alignment horizontal="justify" vertical="top"/>
    </xf>
    <xf numFmtId="0" fontId="0" fillId="0" borderId="1" xfId="0" quotePrefix="1" applyBorder="1" applyAlignment="1">
      <alignment horizontal="justify" vertical="top"/>
    </xf>
    <xf numFmtId="0" fontId="0" fillId="0" borderId="2" xfId="0" applyBorder="1" applyAlignment="1">
      <alignment horizontal="left" vertical="top"/>
    </xf>
    <xf numFmtId="0" fontId="0" fillId="0" borderId="3" xfId="0" applyBorder="1" applyAlignment="1">
      <alignment horizontal="left" vertical="top"/>
    </xf>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ce02653\Desktop\INFORME%20INICIAL%20AUTOS%202023.xlsx" TargetMode="External"/><Relationship Id="rId1" Type="http://schemas.openxmlformats.org/officeDocument/2006/relationships/externalLinkPath" Target="/Users/ce02653/Desktop/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UTOS  NOTA 322"/>
      <sheetName val="AUTOS NOTA 321"/>
      <sheetName val="AUTOS NOTA 324"/>
      <sheetName val="TASACION "/>
      <sheetName val="AUTOS NOTA 325"/>
      <sheetName val="Hoja2"/>
    </sheetNames>
    <sheetDataSet>
      <sheetData sheetId="0" refreshError="1"/>
      <sheetData sheetId="1">
        <row r="2">
          <cell r="B2" t="str">
            <v xml:space="preserve">SINIESTRO   LEGIS </v>
          </cell>
        </row>
      </sheetData>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A701-9A06-4E6B-A468-F34E984B02C8}">
  <sheetPr codeName="Hoja1">
    <tabColor theme="2" tint="-0.749992370372631"/>
  </sheetPr>
  <dimension ref="A1:C30"/>
  <sheetViews>
    <sheetView tabSelected="1" topLeftCell="A5" zoomScale="115" zoomScaleNormal="115" workbookViewId="0">
      <selection activeCell="B12" sqref="B12:C14"/>
    </sheetView>
  </sheetViews>
  <sheetFormatPr baseColWidth="10" defaultColWidth="0" defaultRowHeight="15" x14ac:dyDescent="0.25"/>
  <cols>
    <col min="1" max="1" width="46.140625" style="7" bestFit="1" customWidth="1"/>
    <col min="2" max="2" width="63.85546875" style="7" customWidth="1"/>
    <col min="3" max="3" width="37.42578125" style="7" customWidth="1"/>
    <col min="4" max="4" width="11.42578125" style="2" hidden="1" customWidth="1"/>
    <col min="5" max="16384" width="11.42578125" style="2" hidden="1"/>
  </cols>
  <sheetData>
    <row r="1" spans="1:3" ht="18.75" x14ac:dyDescent="0.25">
      <c r="A1" s="50" t="s">
        <v>0</v>
      </c>
      <c r="B1" s="50"/>
      <c r="C1" s="50"/>
    </row>
    <row r="2" spans="1:3" x14ac:dyDescent="0.25">
      <c r="A2" s="5" t="s">
        <v>1</v>
      </c>
      <c r="B2" s="51" t="s">
        <v>137</v>
      </c>
      <c r="C2" s="52"/>
    </row>
    <row r="3" spans="1:3" x14ac:dyDescent="0.25">
      <c r="A3" s="5" t="s">
        <v>2</v>
      </c>
      <c r="B3" s="53" t="s">
        <v>138</v>
      </c>
      <c r="C3" s="54"/>
    </row>
    <row r="4" spans="1:3" x14ac:dyDescent="0.25">
      <c r="A4" s="5" t="s">
        <v>3</v>
      </c>
      <c r="B4" s="53" t="s">
        <v>140</v>
      </c>
      <c r="C4" s="54"/>
    </row>
    <row r="5" spans="1:3" ht="93" customHeight="1" x14ac:dyDescent="0.25">
      <c r="A5" s="5" t="s">
        <v>4</v>
      </c>
      <c r="B5" s="89" t="s">
        <v>141</v>
      </c>
      <c r="C5" s="54"/>
    </row>
    <row r="6" spans="1:3" x14ac:dyDescent="0.25">
      <c r="A6" s="5" t="s">
        <v>5</v>
      </c>
      <c r="B6" s="37" t="s">
        <v>6</v>
      </c>
      <c r="C6" s="37"/>
    </row>
    <row r="7" spans="1:3" x14ac:dyDescent="0.25">
      <c r="A7" s="5" t="s">
        <v>7</v>
      </c>
      <c r="B7" s="37" t="s">
        <v>139</v>
      </c>
      <c r="C7" s="37"/>
    </row>
    <row r="8" spans="1:3" x14ac:dyDescent="0.25">
      <c r="A8" s="5" t="s">
        <v>8</v>
      </c>
      <c r="B8" s="47" t="s">
        <v>142</v>
      </c>
      <c r="C8" s="47"/>
    </row>
    <row r="9" spans="1:3" x14ac:dyDescent="0.25">
      <c r="A9" s="5" t="s">
        <v>9</v>
      </c>
      <c r="B9" s="47" t="s">
        <v>144</v>
      </c>
      <c r="C9" s="47"/>
    </row>
    <row r="10" spans="1:3" x14ac:dyDescent="0.25">
      <c r="A10" s="5" t="s">
        <v>10</v>
      </c>
      <c r="B10" s="47" t="s">
        <v>143</v>
      </c>
      <c r="C10" s="47"/>
    </row>
    <row r="11" spans="1:3" ht="23.25" customHeight="1" x14ac:dyDescent="0.25">
      <c r="A11" s="5" t="s">
        <v>11</v>
      </c>
      <c r="B11" s="48" t="s">
        <v>145</v>
      </c>
      <c r="C11" s="49"/>
    </row>
    <row r="12" spans="1:3" x14ac:dyDescent="0.25">
      <c r="A12" s="38" t="s">
        <v>12</v>
      </c>
      <c r="B12" s="47" t="s">
        <v>153</v>
      </c>
      <c r="C12" s="37"/>
    </row>
    <row r="13" spans="1:3" ht="30" customHeight="1" x14ac:dyDescent="0.25">
      <c r="A13" s="38"/>
      <c r="B13" s="37"/>
      <c r="C13" s="37"/>
    </row>
    <row r="14" spans="1:3" ht="73.5" customHeight="1" x14ac:dyDescent="0.25">
      <c r="A14" s="38"/>
      <c r="B14" s="37"/>
      <c r="C14" s="37"/>
    </row>
    <row r="15" spans="1:3" ht="30" x14ac:dyDescent="0.25">
      <c r="A15" s="5" t="s">
        <v>13</v>
      </c>
      <c r="B15" s="41">
        <f>SUM(C17,C18,C20,C21,C24)</f>
        <v>188500000</v>
      </c>
      <c r="C15" s="42"/>
    </row>
    <row r="16" spans="1:3" ht="33.75" customHeight="1" x14ac:dyDescent="0.25">
      <c r="A16" s="43" t="s">
        <v>14</v>
      </c>
      <c r="B16" s="44" t="s">
        <v>15</v>
      </c>
      <c r="C16" s="44"/>
    </row>
    <row r="17" spans="1:3" ht="33.75" customHeight="1" x14ac:dyDescent="0.25">
      <c r="A17" s="43"/>
      <c r="B17" s="11" t="s">
        <v>16</v>
      </c>
      <c r="C17" s="6"/>
    </row>
    <row r="18" spans="1:3" ht="33.75" customHeight="1" x14ac:dyDescent="0.25">
      <c r="A18" s="43"/>
      <c r="B18" s="11" t="s">
        <v>17</v>
      </c>
      <c r="C18" s="6"/>
    </row>
    <row r="19" spans="1:3" x14ac:dyDescent="0.25">
      <c r="A19" s="43"/>
      <c r="B19" s="45" t="s">
        <v>18</v>
      </c>
      <c r="C19" s="46"/>
    </row>
    <row r="20" spans="1:3" x14ac:dyDescent="0.25">
      <c r="A20" s="43"/>
      <c r="B20" s="11" t="s">
        <v>146</v>
      </c>
      <c r="C20" s="6">
        <v>136500000</v>
      </c>
    </row>
    <row r="21" spans="1:3" x14ac:dyDescent="0.25">
      <c r="A21" s="43"/>
      <c r="B21" s="11" t="s">
        <v>147</v>
      </c>
      <c r="C21" s="6">
        <v>52000000</v>
      </c>
    </row>
    <row r="22" spans="1:3" x14ac:dyDescent="0.25">
      <c r="A22" s="43"/>
      <c r="B22" s="35" t="s">
        <v>148</v>
      </c>
      <c r="C22" s="90">
        <v>26000000</v>
      </c>
    </row>
    <row r="23" spans="1:3" x14ac:dyDescent="0.25">
      <c r="A23" s="43"/>
      <c r="B23" s="45" t="s">
        <v>19</v>
      </c>
      <c r="C23" s="46"/>
    </row>
    <row r="24" spans="1:3" x14ac:dyDescent="0.25">
      <c r="A24" s="43"/>
      <c r="B24" s="11"/>
      <c r="C24" s="16"/>
    </row>
    <row r="25" spans="1:3" x14ac:dyDescent="0.25">
      <c r="A25" s="5" t="s">
        <v>20</v>
      </c>
      <c r="B25" s="37" t="s">
        <v>140</v>
      </c>
      <c r="C25" s="37"/>
    </row>
    <row r="26" spans="1:3" x14ac:dyDescent="0.25">
      <c r="A26" s="5" t="s">
        <v>21</v>
      </c>
      <c r="B26" s="37">
        <v>8130115774</v>
      </c>
      <c r="C26" s="37"/>
    </row>
    <row r="27" spans="1:3" x14ac:dyDescent="0.25">
      <c r="A27" s="5" t="s">
        <v>22</v>
      </c>
      <c r="B27" s="91" t="s">
        <v>149</v>
      </c>
      <c r="C27" s="37"/>
    </row>
    <row r="28" spans="1:3" x14ac:dyDescent="0.25">
      <c r="A28" s="5" t="s">
        <v>23</v>
      </c>
      <c r="B28" s="92" t="s">
        <v>150</v>
      </c>
      <c r="C28" s="93"/>
    </row>
    <row r="29" spans="1:3" x14ac:dyDescent="0.25">
      <c r="A29" s="5" t="s">
        <v>24</v>
      </c>
      <c r="B29" s="36" t="s">
        <v>151</v>
      </c>
      <c r="C29" s="36"/>
    </row>
    <row r="30" spans="1:3" x14ac:dyDescent="0.25">
      <c r="A30" s="5" t="s">
        <v>25</v>
      </c>
      <c r="B30" s="37" t="s">
        <v>152</v>
      </c>
      <c r="C30" s="37"/>
    </row>
  </sheetData>
  <mergeCells count="24">
    <mergeCell ref="B8:C8"/>
    <mergeCell ref="B9:C9"/>
    <mergeCell ref="B10:C10"/>
    <mergeCell ref="B11:C11"/>
    <mergeCell ref="A1:C1"/>
    <mergeCell ref="B7:C7"/>
    <mergeCell ref="B2:C2"/>
    <mergeCell ref="B3:C3"/>
    <mergeCell ref="B4:C4"/>
    <mergeCell ref="B5:C5"/>
    <mergeCell ref="B6:C6"/>
    <mergeCell ref="B29:C29"/>
    <mergeCell ref="B30:C30"/>
    <mergeCell ref="A12:A14"/>
    <mergeCell ref="B12:C14"/>
    <mergeCell ref="B25:C25"/>
    <mergeCell ref="B26:C26"/>
    <mergeCell ref="B27:C27"/>
    <mergeCell ref="B28:C28"/>
    <mergeCell ref="B15:C15"/>
    <mergeCell ref="A16:A24"/>
    <mergeCell ref="B16:C16"/>
    <mergeCell ref="B19:C19"/>
    <mergeCell ref="B23:C23"/>
  </mergeCells>
  <pageMargins left="0.7" right="0.7" top="0.75" bottom="0.75" header="0.3" footer="0.3"/>
  <pageSetup orientation="portrait" r:id="rId1"/>
  <headerFooter>
    <oddHeader>&amp;C&amp;"Calibri"&amp;10&amp;K000000Internal&amp;1#</oddHeader>
  </headerFooter>
  <ignoredErrors>
    <ignoredError sqref="B27" numberStoredAsText="1"/>
  </ignoredErrors>
  <extLst>
    <ext xmlns:x14="http://schemas.microsoft.com/office/spreadsheetml/2009/9/main" uri="{CCE6A557-97BC-4b89-ADB6-D9C93CAAB3DF}">
      <x14:dataValidations xmlns:xm="http://schemas.microsoft.com/office/excel/2006/main" count="1">
        <x14:dataValidation type="list" allowBlank="1" showInputMessage="1" showErrorMessage="1" xr:uid="{A2875C53-6096-466D-B57A-F733044C5544}">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E1CE-AA8E-448D-82AC-EDD5833925F7}">
  <sheetPr codeName="Hoja2">
    <tabColor theme="2" tint="-0.749992370372631"/>
  </sheetPr>
  <dimension ref="A1:C53"/>
  <sheetViews>
    <sheetView zoomScale="70" zoomScaleNormal="70" workbookViewId="0">
      <selection activeCell="B2" sqref="B2:C2"/>
    </sheetView>
  </sheetViews>
  <sheetFormatPr baseColWidth="10" defaultColWidth="0" defaultRowHeight="15" x14ac:dyDescent="0.25"/>
  <cols>
    <col min="1" max="1" width="44.42578125" customWidth="1"/>
    <col min="2" max="2" width="25.85546875" customWidth="1"/>
    <col min="3" max="3" width="100.7109375" customWidth="1"/>
    <col min="4" max="16384" width="11.42578125" hidden="1"/>
  </cols>
  <sheetData>
    <row r="1" spans="1:3" ht="18.75" x14ac:dyDescent="0.25">
      <c r="A1" s="65" t="s">
        <v>26</v>
      </c>
      <c r="B1" s="65"/>
      <c r="C1" s="65"/>
    </row>
    <row r="2" spans="1:3" x14ac:dyDescent="0.25">
      <c r="A2" s="13" t="s">
        <v>27</v>
      </c>
      <c r="B2" s="39" t="s">
        <v>28</v>
      </c>
      <c r="C2" s="40"/>
    </row>
    <row r="3" spans="1:3" x14ac:dyDescent="0.25">
      <c r="A3" s="5" t="s">
        <v>1</v>
      </c>
      <c r="B3" s="37" t="str">
        <f>'GENERALES NOTA 322'!B2:C2</f>
        <v>41001310300120240012700</v>
      </c>
      <c r="C3" s="37"/>
    </row>
    <row r="4" spans="1:3" x14ac:dyDescent="0.25">
      <c r="A4" s="5" t="s">
        <v>2</v>
      </c>
      <c r="B4" s="37" t="str">
        <f>'GENERALES NOTA 322'!B3:C3</f>
        <v>JUZGADO PRIMERO CIVIL DEL CIRCUITO DE NEIVA</v>
      </c>
      <c r="C4" s="37"/>
    </row>
    <row r="5" spans="1:3" x14ac:dyDescent="0.25">
      <c r="A5" s="5" t="s">
        <v>3</v>
      </c>
      <c r="B5" s="37" t="str">
        <f>'GENERALES NOTA 322'!B4:C4</f>
        <v>CLINICA UROS SAS</v>
      </c>
      <c r="C5" s="37"/>
    </row>
    <row r="6" spans="1:3" x14ac:dyDescent="0.25">
      <c r="A6" s="5" t="s">
        <v>4</v>
      </c>
      <c r="B6" s="37" t="str">
        <f>'GENERALES NOTA 322'!B5:C5</f>
        <v>JUAN CARLOS GUZMÁN GUARNIZO (Víctima Directa) (9/06/1976)
JACQUELINE DÍAZ SUAREZ (cónyuge de la víctima) (11/05/1993)
JUAN DAVID GUZMAN GUARNIZO (Hijo de la víctima) (15/09/1999)
XIOMARA GUZMÁN DÍAZ (Hija de la víctima) (24/07/1998)
NATALIA GUZMÁN DÍAZ (Hija de la víctima) (20/02/1997)
ESTEFANI GUZMÁN DÍAZ (hija de la víctima) (09/10/1995)</v>
      </c>
      <c r="C6" s="37"/>
    </row>
    <row r="7" spans="1:3" x14ac:dyDescent="0.25">
      <c r="A7" s="5" t="s">
        <v>5</v>
      </c>
      <c r="B7" s="37" t="str">
        <f>'GENERALES NOTA 322'!B6:C6</f>
        <v>LLAMADA EN GARANTIA</v>
      </c>
      <c r="C7" s="37"/>
    </row>
    <row r="8" spans="1:3" x14ac:dyDescent="0.25">
      <c r="A8" s="13" t="s">
        <v>29</v>
      </c>
      <c r="B8" s="37"/>
      <c r="C8" s="37"/>
    </row>
    <row r="9" spans="1:3" x14ac:dyDescent="0.25">
      <c r="A9" s="13" t="s">
        <v>11</v>
      </c>
      <c r="B9" s="37"/>
      <c r="C9" s="37"/>
    </row>
    <row r="10" spans="1:3" x14ac:dyDescent="0.25">
      <c r="A10" s="13" t="s">
        <v>30</v>
      </c>
      <c r="B10" s="39"/>
      <c r="C10" s="66"/>
    </row>
    <row r="11" spans="1:3" x14ac:dyDescent="0.25">
      <c r="A11" s="13" t="s">
        <v>31</v>
      </c>
      <c r="B11" s="39"/>
      <c r="C11" s="40"/>
    </row>
    <row r="12" spans="1:3" x14ac:dyDescent="0.25">
      <c r="A12" s="13" t="s">
        <v>32</v>
      </c>
      <c r="B12" s="53"/>
      <c r="C12" s="54"/>
    </row>
    <row r="13" spans="1:3" x14ac:dyDescent="0.25">
      <c r="A13" s="13" t="s">
        <v>33</v>
      </c>
      <c r="B13" s="37"/>
      <c r="C13" s="37"/>
    </row>
    <row r="14" spans="1:3" x14ac:dyDescent="0.25">
      <c r="A14" s="13" t="s">
        <v>34</v>
      </c>
      <c r="B14" s="37"/>
      <c r="C14" s="37"/>
    </row>
    <row r="15" spans="1:3" x14ac:dyDescent="0.25">
      <c r="A15" s="13" t="s">
        <v>35</v>
      </c>
      <c r="B15" s="37"/>
      <c r="C15" s="37"/>
    </row>
    <row r="16" spans="1:3" x14ac:dyDescent="0.25">
      <c r="A16" s="63" t="s">
        <v>36</v>
      </c>
      <c r="B16" s="37"/>
      <c r="C16" s="37"/>
    </row>
    <row r="17" spans="1:3" x14ac:dyDescent="0.25">
      <c r="A17" s="64"/>
      <c r="B17" s="9" t="s">
        <v>37</v>
      </c>
      <c r="C17" s="10" t="s">
        <v>38</v>
      </c>
    </row>
    <row r="18" spans="1:3" x14ac:dyDescent="0.25">
      <c r="A18" s="64"/>
      <c r="B18" s="11"/>
      <c r="C18" s="11"/>
    </row>
    <row r="19" spans="1:3" x14ac:dyDescent="0.25">
      <c r="A19" s="64"/>
      <c r="B19" s="11"/>
      <c r="C19" s="11"/>
    </row>
    <row r="20" spans="1:3" x14ac:dyDescent="0.25">
      <c r="A20" s="64"/>
      <c r="B20" s="11"/>
      <c r="C20" s="11"/>
    </row>
    <row r="21" spans="1:3" x14ac:dyDescent="0.25">
      <c r="A21" s="13" t="s">
        <v>39</v>
      </c>
      <c r="B21" s="37"/>
      <c r="C21" s="37"/>
    </row>
    <row r="22" spans="1:3" x14ac:dyDescent="0.25">
      <c r="A22" s="13" t="s">
        <v>40</v>
      </c>
      <c r="B22" s="53"/>
      <c r="C22" s="54"/>
    </row>
    <row r="23" spans="1:3" x14ac:dyDescent="0.25">
      <c r="A23" s="13" t="s">
        <v>41</v>
      </c>
      <c r="B23" s="37"/>
      <c r="C23" s="37"/>
    </row>
    <row r="24" spans="1:3" x14ac:dyDescent="0.25">
      <c r="A24" s="13" t="s">
        <v>42</v>
      </c>
      <c r="B24" s="37"/>
      <c r="C24" s="37"/>
    </row>
    <row r="25" spans="1:3" x14ac:dyDescent="0.25">
      <c r="A25" s="13" t="s">
        <v>43</v>
      </c>
      <c r="B25" s="37"/>
      <c r="C25" s="37"/>
    </row>
    <row r="26" spans="1:3" x14ac:dyDescent="0.25">
      <c r="A26" s="12" t="s">
        <v>44</v>
      </c>
      <c r="B26" s="37"/>
      <c r="C26" s="37"/>
    </row>
    <row r="27" spans="1:3" x14ac:dyDescent="0.25">
      <c r="A27" s="62" t="s">
        <v>45</v>
      </c>
      <c r="B27" s="62"/>
      <c r="C27" s="62"/>
    </row>
    <row r="28" spans="1:3" ht="14.45" customHeight="1" x14ac:dyDescent="0.25">
      <c r="A28" s="57" t="s">
        <v>46</v>
      </c>
      <c r="B28" s="58"/>
      <c r="C28" s="31"/>
    </row>
    <row r="29" spans="1:3" ht="14.45" customHeight="1" x14ac:dyDescent="0.25">
      <c r="A29" s="59" t="s">
        <v>47</v>
      </c>
      <c r="B29" s="60"/>
      <c r="C29" s="31"/>
    </row>
    <row r="30" spans="1:3" ht="14.45" customHeight="1" x14ac:dyDescent="0.25">
      <c r="A30" s="59" t="s">
        <v>48</v>
      </c>
      <c r="B30" s="60"/>
      <c r="C30" s="32"/>
    </row>
    <row r="31" spans="1:3" ht="14.45" customHeight="1" x14ac:dyDescent="0.25">
      <c r="A31" s="59" t="s">
        <v>49</v>
      </c>
      <c r="B31" s="60"/>
      <c r="C31" s="31"/>
    </row>
    <row r="32" spans="1:3" x14ac:dyDescent="0.25">
      <c r="A32" s="59" t="s">
        <v>50</v>
      </c>
      <c r="B32" s="60"/>
      <c r="C32" s="31"/>
    </row>
    <row r="33" spans="1:3" ht="14.45" customHeight="1" x14ac:dyDescent="0.25">
      <c r="A33" s="59" t="s">
        <v>51</v>
      </c>
      <c r="B33" s="60"/>
      <c r="C33" s="31"/>
    </row>
    <row r="34" spans="1:3" ht="14.45" customHeight="1" x14ac:dyDescent="0.25">
      <c r="A34" s="59" t="s">
        <v>52</v>
      </c>
      <c r="B34" s="60"/>
      <c r="C34" s="33"/>
    </row>
    <row r="35" spans="1:3" x14ac:dyDescent="0.25">
      <c r="A35" s="57" t="s">
        <v>53</v>
      </c>
      <c r="B35" s="58"/>
      <c r="C35" s="34"/>
    </row>
    <row r="36" spans="1:3" x14ac:dyDescent="0.25">
      <c r="A36" s="61" t="s">
        <v>54</v>
      </c>
      <c r="B36" s="61"/>
      <c r="C36" s="61"/>
    </row>
    <row r="37" spans="1:3" x14ac:dyDescent="0.25">
      <c r="A37" s="55" t="s">
        <v>55</v>
      </c>
      <c r="B37" s="55"/>
      <c r="C37" s="11"/>
    </row>
    <row r="38" spans="1:3" x14ac:dyDescent="0.25">
      <c r="A38" s="55" t="s">
        <v>56</v>
      </c>
      <c r="B38" s="55"/>
      <c r="C38" s="11"/>
    </row>
    <row r="39" spans="1:3" x14ac:dyDescent="0.25">
      <c r="A39" s="55" t="s">
        <v>57</v>
      </c>
      <c r="B39" s="55"/>
      <c r="C39" s="11"/>
    </row>
    <row r="40" spans="1:3" x14ac:dyDescent="0.25">
      <c r="A40" s="55" t="s">
        <v>58</v>
      </c>
      <c r="B40" s="55"/>
      <c r="C40" s="11"/>
    </row>
    <row r="41" spans="1:3" x14ac:dyDescent="0.25">
      <c r="A41" s="55" t="s">
        <v>59</v>
      </c>
      <c r="B41" s="55"/>
      <c r="C41" s="11"/>
    </row>
    <row r="42" spans="1:3" x14ac:dyDescent="0.25">
      <c r="A42" s="55" t="s">
        <v>60</v>
      </c>
      <c r="B42" s="55"/>
      <c r="C42" s="11"/>
    </row>
    <row r="43" spans="1:3" x14ac:dyDescent="0.25">
      <c r="A43" s="55" t="s">
        <v>61</v>
      </c>
      <c r="B43" s="55"/>
      <c r="C43" s="11"/>
    </row>
    <row r="44" spans="1:3" x14ac:dyDescent="0.25">
      <c r="A44" s="55" t="s">
        <v>62</v>
      </c>
      <c r="B44" s="55"/>
      <c r="C44" s="11"/>
    </row>
    <row r="45" spans="1:3" x14ac:dyDescent="0.25">
      <c r="A45" s="55" t="s">
        <v>63</v>
      </c>
      <c r="B45" s="55"/>
      <c r="C45" s="11"/>
    </row>
    <row r="46" spans="1:3" x14ac:dyDescent="0.25">
      <c r="A46" s="55" t="s">
        <v>64</v>
      </c>
      <c r="B46" s="55"/>
      <c r="C46" s="11"/>
    </row>
    <row r="47" spans="1:3" x14ac:dyDescent="0.25">
      <c r="A47" s="55" t="s">
        <v>65</v>
      </c>
      <c r="B47" s="55"/>
      <c r="C47" s="11"/>
    </row>
    <row r="48" spans="1:3" x14ac:dyDescent="0.25">
      <c r="A48" s="55" t="s">
        <v>66</v>
      </c>
      <c r="B48" s="55"/>
      <c r="C48" s="11"/>
    </row>
    <row r="49" spans="1:3" x14ac:dyDescent="0.25">
      <c r="A49" s="55" t="s">
        <v>67</v>
      </c>
      <c r="B49" s="55"/>
      <c r="C49" s="11"/>
    </row>
    <row r="50" spans="1:3" x14ac:dyDescent="0.25">
      <c r="A50" s="55" t="s">
        <v>68</v>
      </c>
      <c r="B50" s="55"/>
      <c r="C50" s="11"/>
    </row>
    <row r="51" spans="1:3" x14ac:dyDescent="0.25">
      <c r="A51" s="55" t="s">
        <v>69</v>
      </c>
      <c r="B51" s="55"/>
      <c r="C51" s="11"/>
    </row>
    <row r="52" spans="1:3" x14ac:dyDescent="0.25">
      <c r="A52" s="55" t="s">
        <v>70</v>
      </c>
      <c r="B52" s="55"/>
      <c r="C52" s="11"/>
    </row>
    <row r="53" spans="1:3" x14ac:dyDescent="0.25">
      <c r="A53" s="56"/>
      <c r="B53" s="56"/>
      <c r="C53" s="11"/>
    </row>
  </sheetData>
  <mergeCells count="50">
    <mergeCell ref="B14:C14"/>
    <mergeCell ref="A1:C1"/>
    <mergeCell ref="B8:C8"/>
    <mergeCell ref="B9:C9"/>
    <mergeCell ref="B12:C12"/>
    <mergeCell ref="B13:C13"/>
    <mergeCell ref="B2:C2"/>
    <mergeCell ref="B3:C3"/>
    <mergeCell ref="B4:C4"/>
    <mergeCell ref="B5:C5"/>
    <mergeCell ref="B6:C6"/>
    <mergeCell ref="B7:C7"/>
    <mergeCell ref="B10:C10"/>
    <mergeCell ref="B11:C11"/>
    <mergeCell ref="B15:C15"/>
    <mergeCell ref="A16:A20"/>
    <mergeCell ref="B16:C16"/>
    <mergeCell ref="B21:C21"/>
    <mergeCell ref="B22:C22"/>
    <mergeCell ref="B23:C23"/>
    <mergeCell ref="B24:C24"/>
    <mergeCell ref="B25:C25"/>
    <mergeCell ref="B26:C26"/>
    <mergeCell ref="A27:C27"/>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A49:B49"/>
    <mergeCell ref="A50:B50"/>
    <mergeCell ref="A51:B51"/>
    <mergeCell ref="A52:B52"/>
    <mergeCell ref="A53:B53"/>
    <mergeCell ref="A48:B48"/>
    <mergeCell ref="A42:B42"/>
    <mergeCell ref="A43:B43"/>
    <mergeCell ref="A44:B44"/>
    <mergeCell ref="A45:B45"/>
    <mergeCell ref="A46:B46"/>
    <mergeCell ref="A47:B47"/>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484CBE47-A993-4FFE-AC42-1803773AC45E}">
          <x14:formula1>
            <xm:f>Hoja2!$D$2:$D$3</xm:f>
          </x14:formula1>
          <xm:sqref>B22:C22</xm:sqref>
        </x14:dataValidation>
        <x14:dataValidation type="list" allowBlank="1" showInputMessage="1" showErrorMessage="1" xr:uid="{4335DF3C-FC34-496D-859E-11EB4E59D1F6}">
          <x14:formula1>
            <xm:f>Hoja2!$C$2:$C$4</xm:f>
          </x14:formula1>
          <xm:sqref>B16:C16</xm:sqref>
        </x14:dataValidation>
        <x14:dataValidation type="list" allowBlank="1" showInputMessage="1" showErrorMessage="1" xr:uid="{0E3F1829-BF3F-4441-A13D-CA38524C6926}">
          <x14:formula1>
            <xm:f>Hoja2!$A$2:$A$5</xm:f>
          </x14:formula1>
          <xm:sqref>B12:C12</xm:sqref>
        </x14:dataValidation>
        <x14:dataValidation type="list" allowBlank="1" showInputMessage="1" showErrorMessage="1" xr:uid="{33A0B5FA-8D56-409D-B920-CF41C38F7FA5}">
          <x14:formula1>
            <xm:f>Hoja2!$E$2:$E$8</xm:f>
          </x14:formula1>
          <xm:sqref>B23:C23</xm:sqref>
        </x14:dataValidation>
        <x14:dataValidation type="list" allowBlank="1" showInputMessage="1" showErrorMessage="1" xr:uid="{CE598DA5-BE60-4504-8641-5BC1D7DE4EC8}">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6755E-B35D-4CEE-8BF1-57E845492022}">
  <sheetPr codeName="Hoja3">
    <tabColor theme="2" tint="-0.749992370372631"/>
  </sheetPr>
  <dimension ref="A1:I37"/>
  <sheetViews>
    <sheetView zoomScaleNormal="100" workbookViewId="0">
      <selection activeCell="B2" sqref="B2:C2"/>
    </sheetView>
  </sheetViews>
  <sheetFormatPr baseColWidth="10" defaultColWidth="0" defaultRowHeight="15" x14ac:dyDescent="0.25"/>
  <cols>
    <col min="1" max="1" width="52.140625" customWidth="1"/>
    <col min="2" max="2" width="35.42578125" customWidth="1"/>
    <col min="3" max="3" width="96" customWidth="1"/>
    <col min="4" max="8" width="11.42578125" hidden="1" customWidth="1"/>
    <col min="9" max="9" width="12" hidden="1" customWidth="1"/>
    <col min="10" max="16384" width="11.42578125" hidden="1"/>
  </cols>
  <sheetData>
    <row r="1" spans="1:6" ht="18.75" x14ac:dyDescent="0.25">
      <c r="A1" s="65" t="s">
        <v>71</v>
      </c>
      <c r="B1" s="65"/>
      <c r="C1" s="65"/>
    </row>
    <row r="2" spans="1:6" x14ac:dyDescent="0.25">
      <c r="A2" s="20" t="s">
        <v>27</v>
      </c>
      <c r="B2" s="71" t="str">
        <f>'GENERALES NOTA 321'!B2:C2</f>
        <v>SINIESTRO LEGIS</v>
      </c>
      <c r="C2" s="72"/>
    </row>
    <row r="3" spans="1:6" x14ac:dyDescent="0.25">
      <c r="A3" s="21" t="s">
        <v>1</v>
      </c>
      <c r="B3" s="73" t="str">
        <f>'GENERALES NOTA 322'!B2:C2</f>
        <v>41001310300120240012700</v>
      </c>
      <c r="C3" s="73"/>
    </row>
    <row r="4" spans="1:6" x14ac:dyDescent="0.25">
      <c r="A4" s="21" t="s">
        <v>2</v>
      </c>
      <c r="B4" s="73" t="str">
        <f>'GENERALES NOTA 322'!B3:C3</f>
        <v>JUZGADO PRIMERO CIVIL DEL CIRCUITO DE NEIVA</v>
      </c>
      <c r="C4" s="73"/>
    </row>
    <row r="5" spans="1:6" x14ac:dyDescent="0.25">
      <c r="A5" s="21" t="s">
        <v>3</v>
      </c>
      <c r="B5" s="73" t="str">
        <f>'GENERALES NOTA 322'!B4:C4</f>
        <v>CLINICA UROS SAS</v>
      </c>
      <c r="C5" s="73"/>
    </row>
    <row r="6" spans="1:6" ht="14.45" customHeight="1" x14ac:dyDescent="0.25">
      <c r="A6" s="21" t="s">
        <v>4</v>
      </c>
      <c r="B6" s="73" t="str">
        <f>'GENERALES NOTA 322'!B5:C5</f>
        <v>JUAN CARLOS GUZMÁN GUARNIZO (Víctima Directa) (9/06/1976)
JACQUELINE DÍAZ SUAREZ (cónyuge de la víctima) (11/05/1993)
JUAN DAVID GUZMAN GUARNIZO (Hijo de la víctima) (15/09/1999)
XIOMARA GUZMÁN DÍAZ (Hija de la víctima) (24/07/1998)
NATALIA GUZMÁN DÍAZ (Hija de la víctima) (20/02/1997)
ESTEFANI GUZMÁN DÍAZ (hija de la víctima) (09/10/1995)</v>
      </c>
      <c r="C6" s="73"/>
    </row>
    <row r="7" spans="1:6" x14ac:dyDescent="0.25">
      <c r="A7" s="21" t="s">
        <v>5</v>
      </c>
      <c r="B7" s="73" t="str">
        <f>'GENERALES NOTA 322'!B6:C6</f>
        <v>LLAMADA EN GARANTIA</v>
      </c>
      <c r="C7" s="73"/>
    </row>
    <row r="8" spans="1:6" ht="30" x14ac:dyDescent="0.25">
      <c r="A8" s="21" t="s">
        <v>13</v>
      </c>
      <c r="B8" s="67">
        <f>'GENERALES NOTA 322'!B15:C15</f>
        <v>188500000</v>
      </c>
      <c r="C8" s="68"/>
    </row>
    <row r="9" spans="1:6" x14ac:dyDescent="0.25">
      <c r="A9" s="74" t="s">
        <v>14</v>
      </c>
      <c r="B9" s="75" t="s">
        <v>15</v>
      </c>
      <c r="C9" s="76"/>
    </row>
    <row r="10" spans="1:6" x14ac:dyDescent="0.25">
      <c r="A10" s="74"/>
      <c r="B10" s="22" t="s">
        <v>16</v>
      </c>
      <c r="C10" s="19">
        <f>'GENERALES NOTA 322'!C17</f>
        <v>0</v>
      </c>
    </row>
    <row r="11" spans="1:6" x14ac:dyDescent="0.25">
      <c r="A11" s="74"/>
      <c r="B11" s="22" t="s">
        <v>17</v>
      </c>
      <c r="C11" s="19">
        <f>'GENERALES NOTA 322'!C18</f>
        <v>0</v>
      </c>
    </row>
    <row r="12" spans="1:6" x14ac:dyDescent="0.25">
      <c r="A12" s="74"/>
      <c r="B12" s="75"/>
      <c r="C12" s="76"/>
    </row>
    <row r="13" spans="1:6" x14ac:dyDescent="0.25">
      <c r="A13" s="74"/>
      <c r="B13" s="22" t="s">
        <v>72</v>
      </c>
      <c r="C13" s="24"/>
    </row>
    <row r="14" spans="1:6" x14ac:dyDescent="0.25">
      <c r="A14" s="74"/>
      <c r="B14" s="22" t="s">
        <v>73</v>
      </c>
      <c r="C14" s="24"/>
      <c r="E14" t="s">
        <v>74</v>
      </c>
      <c r="F14" s="17">
        <v>0.7</v>
      </c>
    </row>
    <row r="15" spans="1:6" x14ac:dyDescent="0.25">
      <c r="A15" s="23" t="s">
        <v>75</v>
      </c>
      <c r="B15" s="71" t="s">
        <v>76</v>
      </c>
      <c r="C15" s="72" t="s">
        <v>76</v>
      </c>
    </row>
    <row r="16" spans="1:6" ht="15" customHeight="1" x14ac:dyDescent="0.25">
      <c r="A16" s="21" t="s">
        <v>77</v>
      </c>
      <c r="B16" s="69"/>
      <c r="C16" s="70"/>
    </row>
    <row r="17" spans="1:3" ht="28.5" customHeight="1" x14ac:dyDescent="0.25">
      <c r="A17" s="14" t="s">
        <v>78</v>
      </c>
      <c r="B17" s="79">
        <f>((C19+C20+C22+C23)-C26)*C25*C27</f>
        <v>420000000</v>
      </c>
      <c r="C17" s="79"/>
    </row>
    <row r="18" spans="1:3" x14ac:dyDescent="0.25">
      <c r="A18" s="23" t="s">
        <v>79</v>
      </c>
      <c r="B18" s="77" t="s">
        <v>15</v>
      </c>
      <c r="C18" s="78"/>
    </row>
    <row r="19" spans="1:3" x14ac:dyDescent="0.25">
      <c r="A19" s="85"/>
      <c r="B19" s="22" t="s">
        <v>16</v>
      </c>
      <c r="C19" s="19"/>
    </row>
    <row r="20" spans="1:3" x14ac:dyDescent="0.25">
      <c r="A20" s="86"/>
      <c r="B20" s="22" t="s">
        <v>17</v>
      </c>
      <c r="C20" s="19">
        <v>0</v>
      </c>
    </row>
    <row r="21" spans="1:3" x14ac:dyDescent="0.25">
      <c r="A21" s="86"/>
      <c r="B21" s="75" t="s">
        <v>18</v>
      </c>
      <c r="C21" s="76"/>
    </row>
    <row r="22" spans="1:3" x14ac:dyDescent="0.25">
      <c r="A22" s="86"/>
      <c r="B22" s="22" t="s">
        <v>72</v>
      </c>
      <c r="C22" s="19">
        <v>420000000</v>
      </c>
    </row>
    <row r="23" spans="1:3" ht="45" x14ac:dyDescent="0.25">
      <c r="A23" s="86"/>
      <c r="B23" s="22" t="s">
        <v>80</v>
      </c>
      <c r="C23" s="19">
        <v>0</v>
      </c>
    </row>
    <row r="24" spans="1:3" x14ac:dyDescent="0.25">
      <c r="A24" s="86"/>
      <c r="B24" s="75" t="s">
        <v>81</v>
      </c>
      <c r="C24" s="76"/>
    </row>
    <row r="25" spans="1:3" x14ac:dyDescent="0.25">
      <c r="A25" s="25"/>
      <c r="B25" s="22" t="s">
        <v>82</v>
      </c>
      <c r="C25" s="26">
        <v>1</v>
      </c>
    </row>
    <row r="26" spans="1:3" x14ac:dyDescent="0.25">
      <c r="A26" s="27"/>
      <c r="B26" s="22" t="s">
        <v>31</v>
      </c>
      <c r="C26" s="28">
        <v>0</v>
      </c>
    </row>
    <row r="27" spans="1:3" x14ac:dyDescent="0.25">
      <c r="A27" s="27"/>
      <c r="B27" s="22" t="s">
        <v>83</v>
      </c>
      <c r="C27" s="26">
        <v>1</v>
      </c>
    </row>
    <row r="28" spans="1:3" x14ac:dyDescent="0.25">
      <c r="A28" s="18" t="s">
        <v>84</v>
      </c>
      <c r="B28" s="79">
        <f>IFERROR(B17*(VLOOKUP(B15,Hoja2!$G$1:$H$6,2,0)),16666)</f>
        <v>63000000</v>
      </c>
      <c r="C28" s="79"/>
    </row>
    <row r="29" spans="1:3" ht="30" x14ac:dyDescent="0.25">
      <c r="A29" s="21" t="s">
        <v>85</v>
      </c>
      <c r="B29" s="80"/>
      <c r="C29" s="81"/>
    </row>
    <row r="30" spans="1:3" ht="30" x14ac:dyDescent="0.25">
      <c r="A30" s="21" t="s">
        <v>86</v>
      </c>
      <c r="B30" s="82"/>
      <c r="C30" s="83"/>
    </row>
    <row r="31" spans="1:3" ht="18.75" x14ac:dyDescent="0.25">
      <c r="A31" s="29" t="s">
        <v>87</v>
      </c>
      <c r="B31" s="29"/>
      <c r="C31" s="29"/>
    </row>
    <row r="32" spans="1:3" x14ac:dyDescent="0.25">
      <c r="A32" s="30" t="s">
        <v>88</v>
      </c>
      <c r="B32" s="84"/>
      <c r="C32" s="84"/>
    </row>
    <row r="33" spans="1:3" x14ac:dyDescent="0.25">
      <c r="A33" s="30" t="s">
        <v>89</v>
      </c>
      <c r="B33" s="84"/>
      <c r="C33" s="84"/>
    </row>
    <row r="34" spans="1:3" x14ac:dyDescent="0.25">
      <c r="A34" s="27"/>
      <c r="B34" s="27"/>
      <c r="C34" s="27"/>
    </row>
    <row r="35" spans="1:3" x14ac:dyDescent="0.25">
      <c r="A35" s="27"/>
      <c r="B35" s="27"/>
      <c r="C35" s="27"/>
    </row>
    <row r="36" spans="1:3" x14ac:dyDescent="0.25">
      <c r="A36" s="27"/>
      <c r="B36" s="27"/>
      <c r="C36" s="27"/>
    </row>
    <row r="37" spans="1:3" x14ac:dyDescent="0.25">
      <c r="A37" s="27"/>
      <c r="B37" s="27"/>
      <c r="C37" s="27"/>
    </row>
  </sheetData>
  <sheetProtection algorithmName="SHA-512" hashValue="6l9IXqHrhOwJ/Zx4D+vCvNmVr1k0m466RRLs/eqVNqxPTluaPayV9kCMuxDr+A22fjvHQ4H1WbWWk40DhRtgrw==" saltValue="K5/QlZhpAIZmPJc5HUkMwA==" spinCount="100000" sheet="1" selectLockedCells="1"/>
  <mergeCells count="23">
    <mergeCell ref="B33:C33"/>
    <mergeCell ref="A19:A24"/>
    <mergeCell ref="B21:C21"/>
    <mergeCell ref="B24:C24"/>
    <mergeCell ref="B28:C28"/>
    <mergeCell ref="B18:C18"/>
    <mergeCell ref="B17:C17"/>
    <mergeCell ref="B29:C29"/>
    <mergeCell ref="B30:C30"/>
    <mergeCell ref="B32:C32"/>
    <mergeCell ref="A1:C1"/>
    <mergeCell ref="B8:C8"/>
    <mergeCell ref="B16:C16"/>
    <mergeCell ref="B15:C15"/>
    <mergeCell ref="B2:C2"/>
    <mergeCell ref="B3:C3"/>
    <mergeCell ref="B4:C4"/>
    <mergeCell ref="B5:C5"/>
    <mergeCell ref="B6:C6"/>
    <mergeCell ref="B7:C7"/>
    <mergeCell ref="A9:A14"/>
    <mergeCell ref="B9:C9"/>
    <mergeCell ref="B12:C12"/>
  </mergeCells>
  <dataValidations count="1">
    <dataValidation type="decimal" operator="lessThanOrEqual" allowBlank="1" showInputMessage="1" showErrorMessage="1" sqref="C25" xr:uid="{BAF897D7-1ED6-4966-8106-ADA0ABAC871D}">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1BAC47F9-0AC9-4E89-86B6-5623307586E9}">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8A762-DA9F-4C95-8769-687A7B239DB7}">
  <sheetPr codeName="Hoja4">
    <tabColor theme="2" tint="-0.749992370372631"/>
  </sheetPr>
  <dimension ref="A1:C16"/>
  <sheetViews>
    <sheetView zoomScale="85" zoomScaleNormal="85" workbookViewId="0">
      <selection activeCell="C31" sqref="C31"/>
    </sheetView>
  </sheetViews>
  <sheetFormatPr baseColWidth="10" defaultColWidth="0" defaultRowHeight="15" x14ac:dyDescent="0.25"/>
  <cols>
    <col min="1" max="1" width="30.42578125" customWidth="1"/>
    <col min="2" max="3" width="69.28515625" customWidth="1"/>
    <col min="4" max="16384" width="10.85546875" hidden="1"/>
  </cols>
  <sheetData>
    <row r="1" spans="1:3" ht="18.75" x14ac:dyDescent="0.25">
      <c r="A1" s="65" t="s">
        <v>90</v>
      </c>
      <c r="B1" s="65"/>
      <c r="C1" s="65"/>
    </row>
    <row r="2" spans="1:3" ht="17.100000000000001" customHeight="1" x14ac:dyDescent="0.25">
      <c r="A2" s="13" t="s">
        <v>27</v>
      </c>
      <c r="B2" s="39" t="str">
        <f>'[2]AUTOS NOTA 321'!B2:C2</f>
        <v xml:space="preserve">SINIESTRO   LEGIS </v>
      </c>
      <c r="C2" s="40"/>
    </row>
    <row r="3" spans="1:3" ht="15.95" customHeight="1" x14ac:dyDescent="0.25">
      <c r="A3" s="5" t="s">
        <v>1</v>
      </c>
      <c r="B3" s="37" t="str">
        <f>'GENERALES NOTA 322'!B2:C2</f>
        <v>41001310300120240012700</v>
      </c>
      <c r="C3" s="37"/>
    </row>
    <row r="4" spans="1:3" x14ac:dyDescent="0.25">
      <c r="A4" s="5" t="s">
        <v>2</v>
      </c>
      <c r="B4" s="37" t="str">
        <f>'GENERALES NOTA 322'!B3:C3</f>
        <v>JUZGADO PRIMERO CIVIL DEL CIRCUITO DE NEIVA</v>
      </c>
      <c r="C4" s="37"/>
    </row>
    <row r="5" spans="1:3" ht="29.1" customHeight="1" x14ac:dyDescent="0.25">
      <c r="A5" s="5" t="s">
        <v>3</v>
      </c>
      <c r="B5" s="37" t="str">
        <f>'GENERALES NOTA 322'!B4:C4</f>
        <v>CLINICA UROS SAS</v>
      </c>
      <c r="C5" s="37"/>
    </row>
    <row r="6" spans="1:3" x14ac:dyDescent="0.25">
      <c r="A6" s="5" t="s">
        <v>4</v>
      </c>
      <c r="B6" s="37" t="str">
        <f>'GENERALES NOTA 322'!B5:C5</f>
        <v>JUAN CARLOS GUZMÁN GUARNIZO (Víctima Directa) (9/06/1976)
JACQUELINE DÍAZ SUAREZ (cónyuge de la víctima) (11/05/1993)
JUAN DAVID GUZMAN GUARNIZO (Hijo de la víctima) (15/09/1999)
XIOMARA GUZMÁN DÍAZ (Hija de la víctima) (24/07/1998)
NATALIA GUZMÁN DÍAZ (Hija de la víctima) (20/02/1997)
ESTEFANI GUZMÁN DÍAZ (hija de la víctima) (09/10/1995)</v>
      </c>
      <c r="C6" s="37"/>
    </row>
    <row r="7" spans="1:3" ht="43.5" customHeight="1" x14ac:dyDescent="0.25">
      <c r="A7" s="5" t="s">
        <v>5</v>
      </c>
      <c r="B7" s="37" t="str">
        <f>'GENERALES NOTA 322'!B6:C6</f>
        <v>LLAMADA EN GARANTIA</v>
      </c>
      <c r="C7" s="37"/>
    </row>
    <row r="8" spans="1:3" x14ac:dyDescent="0.25">
      <c r="A8" s="5" t="s">
        <v>91</v>
      </c>
      <c r="B8" s="37"/>
      <c r="C8" s="37"/>
    </row>
    <row r="9" spans="1:3" x14ac:dyDescent="0.25">
      <c r="A9" s="15" t="s">
        <v>79</v>
      </c>
      <c r="B9" s="87"/>
      <c r="C9" s="87"/>
    </row>
    <row r="10" spans="1:3" x14ac:dyDescent="0.25">
      <c r="A10" s="15" t="s">
        <v>92</v>
      </c>
      <c r="B10" s="37"/>
      <c r="C10" s="37"/>
    </row>
    <row r="11" spans="1:3" ht="30" x14ac:dyDescent="0.25">
      <c r="A11" s="15" t="s">
        <v>93</v>
      </c>
      <c r="B11" s="88"/>
      <c r="C11" s="56"/>
    </row>
    <row r="12" spans="1:3" ht="60" x14ac:dyDescent="0.25">
      <c r="A12" s="5" t="s">
        <v>94</v>
      </c>
      <c r="B12" s="37"/>
      <c r="C12" s="37"/>
    </row>
    <row r="13" spans="1:3" ht="60" x14ac:dyDescent="0.25">
      <c r="A13" s="5" t="s">
        <v>95</v>
      </c>
      <c r="B13" s="37"/>
      <c r="C13" s="37"/>
    </row>
    <row r="14" spans="1:3" x14ac:dyDescent="0.25">
      <c r="A14" s="5" t="s">
        <v>96</v>
      </c>
      <c r="B14" s="11"/>
      <c r="C14" s="11"/>
    </row>
    <row r="15" spans="1:3" x14ac:dyDescent="0.25">
      <c r="A15" s="15" t="s">
        <v>97</v>
      </c>
      <c r="B15" s="37"/>
      <c r="C15" s="37"/>
    </row>
    <row r="16" spans="1:3" x14ac:dyDescent="0.25">
      <c r="A16" s="11" t="s">
        <v>98</v>
      </c>
      <c r="B16" s="56"/>
      <c r="C16" s="56"/>
    </row>
  </sheetData>
  <mergeCells count="15">
    <mergeCell ref="B12:C12"/>
    <mergeCell ref="B13:C13"/>
    <mergeCell ref="B15:C15"/>
    <mergeCell ref="B16:C16"/>
    <mergeCell ref="B7:C7"/>
    <mergeCell ref="B8:C8"/>
    <mergeCell ref="B9:C9"/>
    <mergeCell ref="B10:C10"/>
    <mergeCell ref="B11:C11"/>
    <mergeCell ref="B6:C6"/>
    <mergeCell ref="A1:C1"/>
    <mergeCell ref="B2:C2"/>
    <mergeCell ref="B3:C3"/>
    <mergeCell ref="B4:C4"/>
    <mergeCell ref="B5:C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7F59B-8AA5-41E5-86DB-CDC56715B556}">
  <sheetPr codeName="Hoja5"/>
  <dimension ref="A1:A2"/>
  <sheetViews>
    <sheetView workbookViewId="0">
      <selection activeCell="B12" sqref="B12:C13"/>
    </sheetView>
  </sheetViews>
  <sheetFormatPr baseColWidth="10" defaultColWidth="11.42578125" defaultRowHeight="15" x14ac:dyDescent="0.25"/>
  <sheetData>
    <row r="1" spans="1:1" x14ac:dyDescent="0.25">
      <c r="A1" t="s">
        <v>99</v>
      </c>
    </row>
    <row r="2" spans="1:1" x14ac:dyDescent="0.25">
      <c r="A2" t="s">
        <v>100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6"/>
  <dimension ref="A1:L8"/>
  <sheetViews>
    <sheetView topLeftCell="G1" workbookViewId="0">
      <selection activeCell="B12" sqref="B12:C13"/>
    </sheetView>
  </sheetViews>
  <sheetFormatPr baseColWidth="10" defaultColWidth="11.5703125" defaultRowHeight="15" x14ac:dyDescent="0.25"/>
  <cols>
    <col min="4" max="4" width="20.140625" bestFit="1" customWidth="1"/>
    <col min="5" max="5" width="42.85546875" bestFit="1" customWidth="1"/>
    <col min="7" max="7" width="26.42578125" customWidth="1"/>
  </cols>
  <sheetData>
    <row r="1" spans="1:12" x14ac:dyDescent="0.25">
      <c r="A1" s="8" t="s">
        <v>32</v>
      </c>
      <c r="B1" t="s">
        <v>101</v>
      </c>
      <c r="C1" s="8" t="s">
        <v>36</v>
      </c>
      <c r="D1" s="8" t="s">
        <v>40</v>
      </c>
      <c r="E1" s="3" t="s">
        <v>41</v>
      </c>
      <c r="F1" s="2" t="s">
        <v>74</v>
      </c>
      <c r="G1" s="2" t="s">
        <v>102</v>
      </c>
      <c r="H1" s="4">
        <v>0.7</v>
      </c>
      <c r="I1" t="s">
        <v>103</v>
      </c>
      <c r="J1" t="s">
        <v>104</v>
      </c>
      <c r="L1" t="s">
        <v>6</v>
      </c>
    </row>
    <row r="2" spans="1:12" x14ac:dyDescent="0.25">
      <c r="A2" t="s">
        <v>105</v>
      </c>
      <c r="B2" t="s">
        <v>100</v>
      </c>
      <c r="C2" t="s">
        <v>106</v>
      </c>
      <c r="D2" s="2" t="s">
        <v>107</v>
      </c>
      <c r="E2" s="1" t="s">
        <v>108</v>
      </c>
      <c r="F2" s="2" t="s">
        <v>109</v>
      </c>
      <c r="G2" s="2" t="s">
        <v>110</v>
      </c>
      <c r="H2" s="4">
        <v>0.25</v>
      </c>
      <c r="I2" t="s">
        <v>111</v>
      </c>
      <c r="J2" t="s">
        <v>112</v>
      </c>
      <c r="L2" t="s">
        <v>113</v>
      </c>
    </row>
    <row r="3" spans="1:12" x14ac:dyDescent="0.25">
      <c r="A3" t="s">
        <v>114</v>
      </c>
      <c r="C3" t="s">
        <v>115</v>
      </c>
      <c r="D3" s="2" t="s">
        <v>116</v>
      </c>
      <c r="E3" s="1" t="s">
        <v>117</v>
      </c>
      <c r="F3" s="2" t="s">
        <v>118</v>
      </c>
      <c r="G3" s="2" t="s">
        <v>119</v>
      </c>
      <c r="H3" s="4">
        <v>0.55000000000000004</v>
      </c>
      <c r="I3" t="s">
        <v>120</v>
      </c>
      <c r="J3" t="s">
        <v>121</v>
      </c>
    </row>
    <row r="4" spans="1:12" x14ac:dyDescent="0.25">
      <c r="A4" t="s">
        <v>122</v>
      </c>
      <c r="C4" t="s">
        <v>123</v>
      </c>
      <c r="E4" s="1" t="s">
        <v>124</v>
      </c>
      <c r="G4" s="2" t="s">
        <v>76</v>
      </c>
      <c r="H4" s="4">
        <v>0.15</v>
      </c>
      <c r="I4" t="s">
        <v>125</v>
      </c>
      <c r="J4" t="s">
        <v>126</v>
      </c>
    </row>
    <row r="5" spans="1:12" x14ac:dyDescent="0.25">
      <c r="A5" t="s">
        <v>127</v>
      </c>
      <c r="E5" s="1" t="s">
        <v>128</v>
      </c>
      <c r="G5" s="2" t="s">
        <v>129</v>
      </c>
      <c r="H5" s="4">
        <v>0.7</v>
      </c>
      <c r="I5" t="s">
        <v>130</v>
      </c>
      <c r="J5" t="s">
        <v>131</v>
      </c>
    </row>
    <row r="6" spans="1:12" x14ac:dyDescent="0.25">
      <c r="E6" s="1" t="s">
        <v>132</v>
      </c>
      <c r="G6" s="2" t="s">
        <v>133</v>
      </c>
      <c r="H6" s="4">
        <v>0.3</v>
      </c>
      <c r="J6" t="s">
        <v>134</v>
      </c>
    </row>
    <row r="7" spans="1:12" x14ac:dyDescent="0.25">
      <c r="E7" s="1" t="s">
        <v>135</v>
      </c>
      <c r="G7" s="2" t="s">
        <v>109</v>
      </c>
    </row>
    <row r="8" spans="1:12" x14ac:dyDescent="0.25">
      <c r="E8" s="1" t="s">
        <v>136</v>
      </c>
    </row>
  </sheetData>
  <pageMargins left="0.7" right="0.7" top="0.75" bottom="0.75" header="0.3" footer="0.3"/>
  <pageSetup orientation="portrait" r:id="rId1"/>
  <headerFooter>
    <oddHeader>&amp;C&amp;"Calibri"&amp;10&amp;K000000Internal&amp;1#</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2C92A54D8AB3014FADD0201C99992F62" ma:contentTypeVersion="15" ma:contentTypeDescription="Crear nuevo documento." ma:contentTypeScope="" ma:versionID="921a0aa7d8c8617b2721df5c5c57a593">
  <xsd:schema xmlns:xsd="http://www.w3.org/2001/XMLSchema" xmlns:xs="http://www.w3.org/2001/XMLSchema" xmlns:p="http://schemas.microsoft.com/office/2006/metadata/properties" xmlns:ns2="4382931b-6036-484b-ad41-6810b26eb986" xmlns:ns3="e7d3d6e7-89cb-4750-b948-5e984f176bb6" targetNamespace="http://schemas.microsoft.com/office/2006/metadata/properties" ma:root="true" ma:fieldsID="818c9feefa8ae38270db774d4535f1af" ns2:_="" ns3:_="">
    <xsd:import namespace="4382931b-6036-484b-ad41-6810b26eb986"/>
    <xsd:import namespace="e7d3d6e7-89cb-4750-b948-5e984f176bb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LengthInSeconds" minOccurs="0"/>
                <xsd:element ref="ns3:SharedWithUsers" minOccurs="0"/>
                <xsd:element ref="ns3:SharedWithDetails" minOccurs="0"/>
                <xsd:element ref="ns2:MediaServiceObjectDetectorVersions" minOccurs="0"/>
                <xsd:element ref="ns2:MediaServiceGenerationTime" minOccurs="0"/>
                <xsd:element ref="ns2:MediaServiceEventHashCode" minOccurs="0"/>
                <xsd:element ref="ns2:lcf76f155ced4ddcb4097134ff3c332f" minOccurs="0"/>
                <xsd:element ref="ns3:TaxCatchAll" minOccurs="0"/>
                <xsd:element ref="ns2:MediaServiceOCR"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382931b-6036-484b-ad41-6810b26eb98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Etiquetas de imagen" ma:readOnly="false" ma:fieldId="{5cf76f15-5ced-4ddc-b409-7134ff3c332f}" ma:taxonomyMulti="true" ma:sspId="7ba65c96-85f3-4050-bcb1-c5e898dfc7fb" ma:termSetId="09814cd3-568e-fe90-9814-8d621ff8fb84" ma:anchorId="fba54fb3-c3e1-fe81-a776-ca4b69148c4d" ma:open="true" ma:isKeyword="false">
      <xsd:complexType>
        <xsd:sequence>
          <xsd:element ref="pc:Terms" minOccurs="0" maxOccurs="1"/>
        </xsd:sequence>
      </xsd:complexType>
    </xsd:element>
    <xsd:element name="MediaServiceOCR" ma:index="21" nillable="true" ma:displayName="Extracted Text" ma:internalName="MediaServiceOCR" ma:readOnly="true">
      <xsd:simpleType>
        <xsd:restriction base="dms:Note">
          <xsd:maxLength value="255"/>
        </xsd:restriction>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7d3d6e7-89cb-4750-b948-5e984f176bb6" elementFormDefault="qualified">
    <xsd:import namespace="http://schemas.microsoft.com/office/2006/documentManagement/types"/>
    <xsd:import namespace="http://schemas.microsoft.com/office/infopath/2007/PartnerControls"/>
    <xsd:element name="SharedWithUsers" ma:index="13"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Detalles de uso compartido" ma:internalName="SharedWithDetails" ma:readOnly="true">
      <xsd:simpleType>
        <xsd:restriction base="dms:Note">
          <xsd:maxLength value="255"/>
        </xsd:restriction>
      </xsd:simpleType>
    </xsd:element>
    <xsd:element name="TaxCatchAll" ma:index="20" nillable="true" ma:displayName="Taxonomy Catch All Column" ma:hidden="true" ma:list="{9dfa8756-8f0c-4e49-8bb0-7f65aba9cf84}" ma:internalName="TaxCatchAll" ma:showField="CatchAllData" ma:web="e7d3d6e7-89cb-4750-b948-5e984f176bb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e7d3d6e7-89cb-4750-b948-5e984f176bb6" xsi:nil="true"/>
    <lcf76f155ced4ddcb4097134ff3c332f xmlns="4382931b-6036-484b-ad41-6810b26eb986">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01F5870B-2586-4CDF-90F2-01D899E75D10}">
  <ds:schemaRefs>
    <ds:schemaRef ds:uri="http://schemas.microsoft.com/sharepoint/v3/contenttype/forms"/>
  </ds:schemaRefs>
</ds:datastoreItem>
</file>

<file path=customXml/itemProps2.xml><?xml version="1.0" encoding="utf-8"?>
<ds:datastoreItem xmlns:ds="http://schemas.openxmlformats.org/officeDocument/2006/customXml" ds:itemID="{35BA12A4-28D8-4B43-A89E-841EEE465FC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382931b-6036-484b-ad41-6810b26eb986"/>
    <ds:schemaRef ds:uri="e7d3d6e7-89cb-4750-b948-5e984f176bb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F6E1548-AAAD-47DF-8213-C4E465F49690}">
  <ds:schemaRefs>
    <ds:schemaRef ds:uri="http://schemas.microsoft.com/office/2006/metadata/properties"/>
    <ds:schemaRef ds:uri="http://schemas.microsoft.com/office/infopath/2007/PartnerControls"/>
    <ds:schemaRef ds:uri="e7d3d6e7-89cb-4750-b948-5e984f176bb6"/>
    <ds:schemaRef ds:uri="4382931b-6036-484b-ad41-6810b26eb986"/>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GENERALES NOTA 322</vt:lpstr>
      <vt:lpstr>GENERALES NOTA 321</vt:lpstr>
      <vt:lpstr>GENERALES  NOTA 324</vt:lpstr>
      <vt:lpstr>GENERALES NOTA 325</vt:lpstr>
      <vt:lpstr>Hoja1</vt:lpstr>
      <vt:lpstr>Hoja2</vt:lpstr>
    </vt:vector>
  </TitlesOfParts>
  <Manager/>
  <Company>Allianz Technology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Merixel Falhon Mesa Vidal</cp:lastModifiedBy>
  <cp:revision/>
  <dcterms:created xsi:type="dcterms:W3CDTF">2020-12-07T14:41:17Z</dcterms:created>
  <dcterms:modified xsi:type="dcterms:W3CDTF">2024-07-29T16:28:26Z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y fmtid="{D5CDD505-2E9C-101B-9397-08002B2CF9AE}" pid="30" name="ContentTypeId">
    <vt:lpwstr>0x0101002C92A54D8AB3014FADD0201C99992F62</vt:lpwstr>
  </property>
  <property fmtid="{D5CDD505-2E9C-101B-9397-08002B2CF9AE}" pid="31" name="MediaServiceImageTags">
    <vt:lpwstr/>
  </property>
</Properties>
</file>