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2"/>
  <workbookPr codeName="ThisWorkbook"/>
  <mc:AlternateContent xmlns:mc="http://schemas.openxmlformats.org/markup-compatibility/2006">
    <mc:Choice Requires="x15">
      <x15ac:absPath xmlns:x15ac="http://schemas.microsoft.com/office/spreadsheetml/2010/11/ac" url="/Users/sergi/Downloads/"/>
    </mc:Choice>
  </mc:AlternateContent>
  <xr:revisionPtr revIDLastSave="0" documentId="8_{F82F8515-73E1-E44E-B158-30B57E84BCEF}" xr6:coauthVersionLast="47" xr6:coauthVersionMax="47" xr10:uidLastSave="{00000000-0000-0000-0000-000000000000}"/>
  <bookViews>
    <workbookView xWindow="14300" yWindow="1020" windowWidth="14460" windowHeight="159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<sst xmlns="http://schemas.openxmlformats.org/spreadsheetml/2006/main" count="194" uniqueCount="153">
  <si>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</si>
  <si>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</si>
  <si>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76001-31-05-018-2024-00256-00</t>
  </si>
  <si>
    <t>Juzgado</t>
  </si>
  <si>
    <t>DIECIOCHO (18) LABORAL DEL CIRCUITO DE CALI</t>
  </si>
  <si>
    <t>Demandado</t>
  </si>
  <si>
    <t>COLFONDOS Y OTRO</t>
  </si>
  <si>
    <t xml:space="preserve">Demandante </t>
  </si>
  <si>
    <t>JORGE TIBERIO UCHIMA MENESES C.C: 19485206</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</si>
  <si>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</si>
  <si>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</si>
  <si>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</si>
  <si>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</si>
  <si>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</si>
  <si>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</si>
  <si>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</si>
  <si>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</si>
  <si>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</si>
  <si>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</si>
  <si>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JORGE TIBERIO UCHIMA MENESESC.C: 19485206, SE AFILIÓ INICIALMENTE AL ISS, AFIRMÓ QUE NO LE PROPICIARION UNA  INFORMACIÓN CLARA, VERAZ Y PROFUNDA SOBRE LAS CONSECUENCIAS DE TRASLADARSE DE REGIMEN  QUE EN NINGÚN MOMENTO LE REALIZARON PROYECCIONES DE MESADA PENSIONAL NI LE EXPLICARON LAS VENTAJAS Y DESVENTAJAS DE LOS REGIMENES.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</si>
  <si>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</si>
  <si>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</si>
  <si>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</si>
  <si>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</si>
  <si>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</si>
  <si>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</si>
  <si>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</si>
  <si>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</si>
  <si>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</si>
  <si>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</si>
  <si>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</si>
  <si>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</si>
  <si>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</si>
  <si>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</si>
  <si>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</si>
  <si>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</si>
  <si>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31/07/2024 (NOTIFICACIÓN PERSONAL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</si>
  <si>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</si>
  <si>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</si>
  <si>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</si>
  <si>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</si>
  <si>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</si>
  <si>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</si>
  <si>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</si>
  <si>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</si>
  <si>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</si>
  <si>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</si>
  <si>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</si>
  <si>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</si>
  <si>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</si>
  <si>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</si>
  <si>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</si>
  <si>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</si>
  <si>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</si>
  <si>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</si>
  <si>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</si>
  <si>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</si>
  <si>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</si>
  <si>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</si>
  <si>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</si>
  <si>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</si>
  <si>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</si>
  <si>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</si>
  <si>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</si>
  <si>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</si>
  <si>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</si>
  <si>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</si>
  <si>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</si>
  <si>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</si>
  <si>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</si>
  <si>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</si>
  <si>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</si>
  <si>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</si>
  <si>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</si>
  <si>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</si>
  <si>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</si>
  <si>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</si>
  <si>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</si>
  <si>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</si>
  <si>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</si>
  <si>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</si>
  <si>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</si>
  <si>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</si>
  <si>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</si>
  <si>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AJR2421</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</si>
  <si>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</si>
  <si>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</si>
  <si>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</si>
  <si>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</si>
  <si>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</si>
  <si>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</si>
  <si>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1/11/1996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</si>
  <si>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</si>
  <si>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</si>
  <si>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</si>
  <si>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</si>
  <si>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</si>
  <si>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</si>
  <si>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</si>
  <si>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</si>
  <si>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</si>
  <si>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</si>
  <si>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PROPUESTAS EN LA DEMANDA:
1.	EXCEPCIONES FORMULADAS POR QUIEN EFECTUÓ EL LLAMAMIENTO EN GARANTÍA A MI REPRESENTADA
2.	AFILIACIÓN LIBRE Y ESPONTÁNEA DEL SEÑOR JORGE TIBERIO UCHIMA MENESES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</si>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</sst>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A16" sqref="A16:A23"/>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95">
      <c r="A1" s="39" t="s">
        <v>0</v>
      </c>
      <c r="B1" s="39"/>
      <c r="C1" s="39"/>
    </row>
    <row r="2" spans="1:3" ht="15.95">
      <c r="A2" s="5" t="s">
        <v>1</v>
      </c>
      <c r="B2" s="41" t="s">
        <v>2</v>
      </c>
      <c r="C2" s="42"/>
    </row>
    <row r="3" spans="1:3" ht="15.95">
      <c r="A3" s="5" t="s">
        <v>3</v>
      </c>
      <c r="B3" s="43" t="s">
        <v>4</v>
      </c>
      <c r="C3" s="44"/>
    </row>
    <row r="4" spans="1:3" ht="15.95">
      <c r="A4" s="5" t="s">
        <v>5</v>
      </c>
      <c r="B4" s="43" t="s">
        <v>6</v>
      </c>
      <c r="C4" s="44"/>
    </row>
    <row r="5" spans="1:3" ht="14.45" customHeight="1">
      <c r="A5" s="5" t="s">
        <v>7</v>
      </c>
      <c r="B5" s="36" t="s">
        <v>8</v>
      </c>
      <c r="C5" s="36"/>
    </row>
    <row r="6" spans="1:3" ht="15.95">
      <c r="A6" s="5" t="s">
        <v>9</v>
      </c>
      <c r="B6" s="40" t="s">
        <v>10</v>
      </c>
      <c r="C6" s="40"/>
    </row>
    <row r="7" spans="1:3" ht="15.95">
      <c r="A7" s="5" t="s">
        <v>11</v>
      </c>
      <c r="B7" s="40" t="s">
        <v>12</v>
      </c>
      <c r="C7" s="40"/>
    </row>
    <row r="8" spans="1:3" ht="15.95">
      <c r="A8" s="5" t="s">
        <v>13</v>
      </c>
      <c r="B8" s="35">
        <v>35370</v>
      </c>
      <c r="C8" s="36"/>
    </row>
    <row r="9" spans="1:3" ht="15.95">
      <c r="A9" s="5" t="s">
        <v>14</v>
      </c>
      <c r="B9" s="36" t="s">
        <v>12</v>
      </c>
      <c r="C9" s="36"/>
    </row>
    <row r="10" spans="1:3" ht="15.95">
      <c r="A10" s="5" t="s">
        <v>15</v>
      </c>
      <c r="B10" s="36" t="s">
        <v>12</v>
      </c>
      <c r="C10" s="36"/>
    </row>
    <row r="11" spans="1:3" ht="23.25" customHeight="1">
      <c r="A11" s="5" t="s">
        <v>16</v>
      </c>
      <c r="B11" s="37" t="s">
        <v>17</v>
      </c>
      <c r="C11" s="38"/>
    </row>
    <row r="12" spans="1:3" ht="15" customHeight="1">
      <c r="A12" s="46" t="s">
        <v>18</v>
      </c>
      <c r="B12" s="40" t="s">
        <v>19</v>
      </c>
      <c r="C12" s="40"/>
    </row>
    <row r="13" spans="1:3" ht="30" customHeight="1">
      <c r="A13" s="46"/>
      <c r="B13" s="40"/>
      <c r="C13" s="40"/>
    </row>
    <row r="14" spans="1:3" ht="73.5" customHeight="1">
      <c r="A14" s="46"/>
      <c r="B14" s="40"/>
      <c r="C14" s="40"/>
    </row>
    <row r="15" spans="1:3" ht="32.1">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ht="15.95">
      <c r="A24" s="5" t="s">
        <v>28</v>
      </c>
      <c r="B24" s="40" t="s">
        <v>29</v>
      </c>
      <c r="C24" s="40"/>
    </row>
    <row r="25" spans="1:3" ht="15.95">
      <c r="A25" s="5" t="s">
        <v>30</v>
      </c>
      <c r="B25" s="40" t="s">
        <v>31</v>
      </c>
      <c r="C25" s="40"/>
    </row>
    <row r="26" spans="1:3" ht="15.95">
      <c r="A26" s="5" t="s">
        <v>32</v>
      </c>
      <c r="B26" s="40" t="s">
        <v>33</v>
      </c>
      <c r="C26" s="40"/>
    </row>
    <row r="27" spans="1:3" ht="15.95">
      <c r="A27" s="5" t="s">
        <v>34</v>
      </c>
      <c r="B27" s="47">
        <v>45489</v>
      </c>
      <c r="C27" s="48"/>
    </row>
    <row r="28" spans="1:3" ht="15.95">
      <c r="A28" s="5" t="s">
        <v>35</v>
      </c>
      <c r="B28" s="45" t="s">
        <v>36</v>
      </c>
      <c r="C28" s="45"/>
    </row>
    <row r="29" spans="1:3" ht="15.95">
      <c r="A29" s="5" t="s">
        <v>37</v>
      </c>
      <c r="B29" s="45">
        <v>45518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95">
      <c r="A1" s="54" t="s">
        <v>38</v>
      </c>
      <c r="B1" s="54"/>
      <c r="C1" s="54"/>
    </row>
    <row r="2" spans="1:3" ht="15.95">
      <c r="A2" s="13" t="s">
        <v>39</v>
      </c>
      <c r="B2" s="55" t="s">
        <v>40</v>
      </c>
      <c r="C2" s="56"/>
    </row>
    <row r="3" spans="1:3" ht="15.95">
      <c r="A3" s="5" t="s">
        <v>1</v>
      </c>
      <c r="B3" s="40" t="str">
        <f>'GENERALES NOTA 322'!B2:C2</f>
        <v>76001-31-05-018-2024-00256-00</v>
      </c>
      <c r="C3" s="40"/>
    </row>
    <row r="4" spans="1:3" ht="15.95">
      <c r="A4" s="5" t="s">
        <v>3</v>
      </c>
      <c r="B4" s="40" t="str">
        <f>'GENERALES NOTA 322'!B3:C3</f>
        <v>DIECIOCHO (18) LABORAL DEL CIRCUITO DE CALI</v>
      </c>
      <c r="C4" s="40"/>
    </row>
    <row r="5" spans="1:3" ht="15.95">
      <c r="A5" s="5" t="s">
        <v>5</v>
      </c>
      <c r="B5" s="40" t="str">
        <f>'GENERALES NOTA 322'!B4:C4</f>
        <v>COLFONDOS Y OTRO</v>
      </c>
      <c r="C5" s="40"/>
    </row>
    <row r="6" spans="1:3" ht="15.95">
      <c r="A6" s="5" t="s">
        <v>7</v>
      </c>
      <c r="B6" s="40" t="str">
        <f>'GENERALES NOTA 322'!B5:C5</f>
        <v>JORGE TIBERIO UCHIMA MENESES C.C: 19485206</v>
      </c>
      <c r="C6" s="40"/>
    </row>
    <row r="7" spans="1:3" ht="15.95">
      <c r="A7" s="5" t="s">
        <v>9</v>
      </c>
      <c r="B7" s="40" t="str">
        <f>'GENERALES NOTA 322'!B6:C6</f>
        <v>LLAMADA EN GARANTIA</v>
      </c>
      <c r="C7" s="40"/>
    </row>
    <row r="8" spans="1:3" ht="15.95">
      <c r="A8" s="13" t="s">
        <v>41</v>
      </c>
      <c r="B8" s="40"/>
      <c r="C8" s="40"/>
    </row>
    <row r="9" spans="1:3" ht="15.95">
      <c r="A9" s="13" t="s">
        <v>16</v>
      </c>
      <c r="B9" s="40"/>
      <c r="C9" s="40"/>
    </row>
    <row r="10" spans="1:3" ht="15.95">
      <c r="A10" s="13" t="s">
        <v>42</v>
      </c>
      <c r="B10" s="55"/>
      <c r="C10" s="57"/>
    </row>
    <row r="11" spans="1:3" ht="15.95">
      <c r="A11" s="13" t="s">
        <v>43</v>
      </c>
      <c r="B11" s="55"/>
      <c r="C11" s="56"/>
    </row>
    <row r="12" spans="1:3" ht="15.95">
      <c r="A12" s="13" t="s">
        <v>44</v>
      </c>
      <c r="B12" s="43"/>
      <c r="C12" s="44"/>
    </row>
    <row r="13" spans="1:3" ht="15.95">
      <c r="A13" s="13" t="s">
        <v>45</v>
      </c>
      <c r="B13" s="40"/>
      <c r="C13" s="40"/>
    </row>
    <row r="14" spans="1:3" ht="15.95">
      <c r="A14" s="13" t="s">
        <v>46</v>
      </c>
      <c r="B14" s="40"/>
      <c r="C14" s="40"/>
    </row>
    <row r="15" spans="1:3" ht="15.95">
      <c r="A15" s="13" t="s">
        <v>47</v>
      </c>
      <c r="B15" s="40"/>
      <c r="C15" s="40"/>
    </row>
    <row r="16" spans="1:3">
      <c r="A16" s="58" t="s">
        <v>48</v>
      </c>
      <c r="B16" s="40"/>
      <c r="C16" s="40"/>
    </row>
    <row r="17" spans="1:3" ht="15.95">
      <c r="A17" s="59"/>
      <c r="B17" s="9" t="s">
        <v>49</v>
      </c>
      <c r="C17" s="10" t="s">
        <v>50</v>
      </c>
    </row>
    <row r="18" spans="1:3">
      <c r="A18" s="59"/>
      <c r="B18" s="11"/>
      <c r="C18" s="11"/>
    </row>
    <row r="19" spans="1:3">
      <c r="A19" s="59"/>
      <c r="B19" s="11"/>
      <c r="C19" s="11"/>
    </row>
    <row r="20" spans="1:3">
      <c r="A20" s="59"/>
      <c r="B20" s="11"/>
      <c r="C20" s="11"/>
    </row>
    <row r="21" spans="1:3" ht="15.95">
      <c r="A21" s="13" t="s">
        <v>51</v>
      </c>
      <c r="B21" s="40"/>
      <c r="C21" s="40"/>
    </row>
    <row r="22" spans="1:3" ht="15.95">
      <c r="A22" s="13" t="s">
        <v>52</v>
      </c>
      <c r="B22" s="43"/>
      <c r="C22" s="44"/>
    </row>
    <row r="23" spans="1:3" ht="15.95">
      <c r="A23" s="13" t="s">
        <v>53</v>
      </c>
      <c r="B23" s="40"/>
      <c r="C23" s="40"/>
    </row>
    <row r="24" spans="1:3" ht="15.95">
      <c r="A24" s="13" t="s">
        <v>54</v>
      </c>
      <c r="B24" s="40"/>
      <c r="C24" s="40"/>
    </row>
    <row r="25" spans="1:3" ht="15.95">
      <c r="A25" s="13" t="s">
        <v>55</v>
      </c>
      <c r="B25" s="40"/>
      <c r="C25" s="40"/>
    </row>
    <row r="26" spans="1:3" ht="15.95">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9" zoomScale="80" zoomScaleNormal="8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95">
      <c r="A1" s="54" t="s">
        <v>83</v>
      </c>
      <c r="B1" s="54"/>
      <c r="C1" s="54"/>
    </row>
    <row r="2" spans="1:6" ht="15.95">
      <c r="A2" s="20" t="s">
        <v>39</v>
      </c>
      <c r="B2" s="84" t="s">
        <v>84</v>
      </c>
      <c r="C2" s="85"/>
    </row>
    <row r="3" spans="1:6" ht="15.95">
      <c r="A3" s="21" t="s">
        <v>1</v>
      </c>
      <c r="B3" s="86" t="str">
        <f>'GENERALES NOTA 322'!B2:C2</f>
        <v>76001-31-05-018-2024-00256-00</v>
      </c>
      <c r="C3" s="86"/>
    </row>
    <row r="4" spans="1:6" ht="15.95">
      <c r="A4" s="21" t="s">
        <v>3</v>
      </c>
      <c r="B4" s="86" t="str">
        <f>'GENERALES NOTA 322'!B3:C3</f>
        <v>DIECIOCHO (18) LABORAL DEL CIRCUITO DE CALI</v>
      </c>
      <c r="C4" s="86"/>
    </row>
    <row r="5" spans="1:6" ht="15.95">
      <c r="A5" s="21" t="s">
        <v>5</v>
      </c>
      <c r="B5" s="86" t="str">
        <f>'GENERALES NOTA 322'!B4:C4</f>
        <v>COLFONDOS Y OTRO</v>
      </c>
      <c r="C5" s="86"/>
    </row>
    <row r="6" spans="1:6" ht="14.45" customHeight="1">
      <c r="A6" s="21" t="s">
        <v>7</v>
      </c>
      <c r="B6" s="86" t="str">
        <f>'GENERALES NOTA 322'!B5:C5</f>
        <v>JORGE TIBERIO UCHIMA MENESES C.C: 19485206</v>
      </c>
      <c r="C6" s="86"/>
    </row>
    <row r="7" spans="1:6" ht="15.95">
      <c r="A7" s="21" t="s">
        <v>9</v>
      </c>
      <c r="B7" s="86" t="str">
        <f>'GENERALES NOTA 322'!B6:C6</f>
        <v>LLAMADA EN GARANTIA</v>
      </c>
      <c r="C7" s="86"/>
    </row>
    <row r="8" spans="1:6" ht="32.1">
      <c r="A8" s="21" t="s">
        <v>20</v>
      </c>
      <c r="B8" s="80" t="str">
        <f>'GENERALES NOTA 322'!B15:C15</f>
        <v>NO ES POSIBLE CUANTIFICAR LAS PRETENSIONES DE LA DEMANDA EN ATENCIÓN A LA NATURALEZA DEL PROCESO.</v>
      </c>
      <c r="C8" s="81"/>
    </row>
    <row r="9" spans="1:6">
      <c r="A9" s="87" t="s">
        <v>22</v>
      </c>
      <c r="B9" s="71" t="s">
        <v>23</v>
      </c>
      <c r="C9" s="72"/>
    </row>
    <row r="10" spans="1:6" ht="15.95">
      <c r="A10" s="87"/>
      <c r="B10" s="22" t="s">
        <v>24</v>
      </c>
      <c r="C10" s="19">
        <f>'GENERALES NOTA 322'!C17</f>
        <v>0</v>
      </c>
    </row>
    <row r="11" spans="1:6" ht="15.95">
      <c r="A11" s="87"/>
      <c r="B11" s="22" t="s">
        <v>25</v>
      </c>
      <c r="C11" s="19">
        <f>'GENERALES NOTA 322'!C18</f>
        <v>0</v>
      </c>
    </row>
    <row r="12" spans="1:6">
      <c r="A12" s="87"/>
      <c r="B12" s="71"/>
      <c r="C12" s="72"/>
    </row>
    <row r="13" spans="1:6" ht="15.95">
      <c r="A13" s="87"/>
      <c r="B13" s="22" t="s">
        <v>85</v>
      </c>
      <c r="C13" s="24"/>
    </row>
    <row r="14" spans="1:6" ht="15.95">
      <c r="A14" s="87"/>
      <c r="B14" s="22" t="s">
        <v>86</v>
      </c>
      <c r="C14" s="24"/>
      <c r="E14" t="s">
        <v>87</v>
      </c>
      <c r="F14" s="17">
        <v>0.7</v>
      </c>
    </row>
    <row r="15" spans="1:6" ht="15.95">
      <c r="A15" s="23" t="s">
        <v>88</v>
      </c>
      <c r="B15" s="84" t="s">
        <v>89</v>
      </c>
      <c r="C15" s="85"/>
    </row>
    <row r="16" spans="1:6" ht="15" customHeight="1">
      <c r="A16" s="21" t="s">
        <v>90</v>
      </c>
      <c r="B16" s="82" t="s">
        <v>91</v>
      </c>
      <c r="C16" s="83"/>
    </row>
    <row r="17" spans="1:3" ht="28.5" customHeight="1">
      <c r="A17" s="14" t="s">
        <v>92</v>
      </c>
      <c r="B17" s="73">
        <f>((C19+C20+C22+C23)-C26)*C25*C27</f>
        <v>0</v>
      </c>
      <c r="C17" s="73"/>
    </row>
    <row r="18" spans="1:3" ht="15.95">
      <c r="A18" s="23" t="s">
        <v>93</v>
      </c>
      <c r="B18" s="74" t="s">
        <v>23</v>
      </c>
      <c r="C18" s="75"/>
    </row>
    <row r="19" spans="1:3" ht="15.95">
      <c r="A19" s="69"/>
      <c r="B19" s="22" t="s">
        <v>24</v>
      </c>
      <c r="C19" s="19">
        <v>0</v>
      </c>
    </row>
    <row r="20" spans="1:3" ht="15.95">
      <c r="A20" s="70"/>
      <c r="B20" s="22" t="s">
        <v>25</v>
      </c>
      <c r="C20" s="19">
        <v>0</v>
      </c>
    </row>
    <row r="21" spans="1:3">
      <c r="A21" s="70"/>
      <c r="B21" s="71" t="s">
        <v>26</v>
      </c>
      <c r="C21" s="72"/>
    </row>
    <row r="22" spans="1:3" ht="15.95">
      <c r="A22" s="70"/>
      <c r="B22" s="22" t="s">
        <v>85</v>
      </c>
      <c r="C22" s="19">
        <v>0</v>
      </c>
    </row>
    <row r="23" spans="1:3" ht="32.1">
      <c r="A23" s="70"/>
      <c r="B23" s="22" t="s">
        <v>94</v>
      </c>
      <c r="C23" s="19">
        <v>0</v>
      </c>
    </row>
    <row r="24" spans="1:3">
      <c r="A24" s="70"/>
      <c r="B24" s="71" t="s">
        <v>95</v>
      </c>
      <c r="C24" s="72"/>
    </row>
    <row r="25" spans="1:3" ht="15.95">
      <c r="A25" s="25"/>
      <c r="B25" s="22" t="s">
        <v>96</v>
      </c>
      <c r="C25" s="26">
        <v>0</v>
      </c>
    </row>
    <row r="26" spans="1:3" ht="15.95">
      <c r="A26" s="27"/>
      <c r="B26" s="22" t="s">
        <v>43</v>
      </c>
      <c r="C26" s="28">
        <v>0</v>
      </c>
    </row>
    <row r="27" spans="1:3" ht="15.95">
      <c r="A27" s="27"/>
      <c r="B27" s="22" t="s">
        <v>97</v>
      </c>
      <c r="C27" s="26">
        <v>0</v>
      </c>
    </row>
    <row r="28" spans="1:3" ht="15.95">
      <c r="A28" s="18" t="s">
        <v>98</v>
      </c>
      <c r="B28" s="73">
        <f>IFERROR(B17*(VLOOKUP(B15,Hoja2!$G$1:$H$6,2,0)),16666)</f>
        <v>16666</v>
      </c>
      <c r="C28" s="73"/>
    </row>
    <row r="29" spans="1:3" ht="32.1">
      <c r="A29" s="21" t="s">
        <v>99</v>
      </c>
      <c r="B29" s="76" t="s">
        <v>100</v>
      </c>
      <c r="C29" s="77"/>
    </row>
    <row r="30" spans="1:3" ht="30.75">
      <c r="A30" s="21" t="s">
        <v>101</v>
      </c>
      <c r="B30" s="78" t="s">
        <v>102</v>
      </c>
      <c r="C30" s="79"/>
    </row>
    <row r="31" spans="1:3" ht="18.9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9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76001-31-05-018-2024-00256-00</v>
      </c>
      <c r="C3" s="40"/>
    </row>
    <row r="4" spans="1:3" ht="15.95">
      <c r="A4" s="5" t="s">
        <v>3</v>
      </c>
      <c r="B4" s="40" t="str">
        <f>'GENERALES NOTA 322'!B3:C3</f>
        <v>DIECIOCHO (18) LABORAL DEL CIRCUITO DE CALI</v>
      </c>
      <c r="C4" s="40"/>
    </row>
    <row r="5" spans="1:3" ht="29.1" customHeight="1">
      <c r="A5" s="5" t="s">
        <v>5</v>
      </c>
      <c r="B5" s="40" t="str">
        <f>'GENERALES NOTA 322'!B4:C4</f>
        <v>COLFONDOS Y OTRO</v>
      </c>
      <c r="C5" s="40"/>
    </row>
    <row r="6" spans="1:3" ht="15.95">
      <c r="A6" s="5" t="s">
        <v>7</v>
      </c>
      <c r="B6" s="40" t="str">
        <f>'GENERALES NOTA 322'!B5:C5</f>
        <v>JORGE TIBERIO UCHIMA MENESES C.C: 19485206</v>
      </c>
      <c r="C6" s="40"/>
    </row>
    <row r="7" spans="1:3" ht="43.5" customHeight="1">
      <c r="A7" s="5" t="s">
        <v>9</v>
      </c>
      <c r="B7" s="40" t="str">
        <f>'GENERALES NOTA 322'!B6:C6</f>
        <v>LLAMADA EN GARANTIA</v>
      </c>
      <c r="C7" s="40"/>
    </row>
    <row r="8" spans="1:3" ht="15.95">
      <c r="A8" s="5" t="s">
        <v>107</v>
      </c>
      <c r="B8" s="40"/>
      <c r="C8" s="40"/>
    </row>
    <row r="9" spans="1:3" ht="15.95">
      <c r="A9" s="15" t="s">
        <v>93</v>
      </c>
      <c r="B9" s="88"/>
      <c r="C9" s="88"/>
    </row>
    <row r="10" spans="1:3" ht="15.95">
      <c r="A10" s="15" t="s">
        <v>108</v>
      </c>
      <c r="B10" s="40"/>
      <c r="C10" s="40"/>
    </row>
    <row r="11" spans="1:3" ht="32.1">
      <c r="A11" s="15" t="s">
        <v>109</v>
      </c>
      <c r="B11" s="89"/>
      <c r="C11" s="67"/>
    </row>
    <row r="12" spans="1:3" ht="48">
      <c r="A12" s="5" t="s">
        <v>110</v>
      </c>
      <c r="B12" s="40"/>
      <c r="C12" s="40"/>
    </row>
    <row r="13" spans="1:3" ht="48">
      <c r="A13" s="5" t="s">
        <v>111</v>
      </c>
      <c r="B13" s="40"/>
      <c r="C13" s="40"/>
    </row>
    <row r="14" spans="1:3" ht="15.95">
      <c r="A14" s="5" t="s">
        <v>112</v>
      </c>
      <c r="B14" s="11"/>
      <c r="C14" s="11"/>
    </row>
    <row r="15" spans="1:3" ht="15.95">
      <c r="A15" s="15" t="s">
        <v>113</v>
      </c>
      <c r="B15" s="40"/>
      <c r="C15" s="40"/>
    </row>
    <row r="16" spans="1:3" ht="15.95">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42578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2024-08-14T15:36:47Z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