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44C111F5-26BC-4B23-AF71-5A061844A2BC}" xr6:coauthVersionLast="47" xr6:coauthVersionMax="47" xr10:uidLastSave="{00000000-0000-0000-0000-000000000000}"/>
  <bookViews>
    <workbookView xWindow="-110" yWindow="-110" windowWidth="19420" windowHeight="1030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NOTA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7" i="8" l="1"/>
  <c r="B20" i="8"/>
  <c r="B39" i="8" s="1"/>
  <c r="B10" i="9" l="1"/>
  <c r="B2" i="8" l="1"/>
  <c r="B2" i="9" s="1"/>
  <c r="B8" i="9" l="1"/>
  <c r="B7" i="9"/>
  <c r="B6" i="9"/>
  <c r="B5" i="9"/>
  <c r="B4" i="9"/>
  <c r="B3" i="9"/>
  <c r="B8" i="8"/>
  <c r="B6" i="8"/>
  <c r="B5" i="8"/>
  <c r="B4" i="8"/>
  <c r="B3" i="8"/>
  <c r="B8" i="7"/>
  <c r="B4" i="7" l="1"/>
  <c r="B5" i="7"/>
  <c r="B6" i="7"/>
  <c r="B7" i="7"/>
  <c r="B3" i="7"/>
  <c r="B9" i="8"/>
  <c r="B11" i="9" l="1"/>
</calcChain>
</file>

<file path=xl/sharedStrings.xml><?xml version="1.0" encoding="utf-8"?>
<sst xmlns="http://schemas.openxmlformats.org/spreadsheetml/2006/main" count="268" uniqueCount="191">
  <si>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</si>
  <si>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</si>
  <si>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</si>
  <si>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</si>
  <si>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</si>
  <si>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</si>
  <si>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</si>
  <si>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</si>
  <si>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</si>
  <si>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</si>
  <si>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</si>
  <si>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</si>
  <si>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</si>
  <si>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</si>
  <si>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</si>
  <si>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</si>
  <si>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</si>
  <si>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</si>
  <si>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</si>
  <si>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</si>
  <si>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</si>
  <si>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</si>
  <si>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</si>
  <si>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</si>
  <si>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</si>
  <si>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</si>
  <si>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</si>
  <si>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</si>
  <si>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</si>
  <si>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</si>
  <si>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</si>
  <si>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</si>
  <si>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</si>
  <si>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</si>
  <si>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</si>
  <si>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</si>
  <si>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</si>
  <si>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</si>
  <si>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</si>
  <si>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</si>
  <si>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</si>
  <si>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</si>
  <si>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</si>
  <si>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</si>
  <si>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</si>
  <si>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</si>
  <si>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</si>
  <si>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</si>
  <si>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</si>
  <si>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</si>
  <si>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</si>
  <si>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</si>
  <si>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</si>
  <si>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</si>
  <si>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</si>
  <si>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</si>
  <si>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</si>
  <si>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</si>
  <si>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</si>
  <si>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</si>
  <si>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</si>
  <si>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</si>
  <si>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</si>
  <si>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</si>
  <si>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</si>
  <si>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</si>
  <si>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</si>
  <si>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</si>
  <si>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</si>
  <si>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</si>
  <si>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</si>
  <si>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</si>
  <si>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</si>
  <si>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</si>
  <si>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</si>
  <si>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</si>
  <si>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</si>
  <si>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</si>
  <si>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</si>
  <si>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</si>
  <si>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</si>
  <si>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</si>
  <si>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</si>
  <si>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</si>
  <si>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</si>
  <si>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</si>
  <si>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</si>
  <si>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</si>
  <si>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</si>
  <si>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</si>
  <si>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</si>
  <si>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</si>
  <si>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</si>
  <si>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</si>
  <si>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</si>
  <si>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</si>
  <si>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</si>
  <si>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</si>
  <si>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</si>
  <si>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</si>
  <si>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</si>
  <si>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</si>
  <si>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</si>
  <si>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</si>
  <si>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</si>
  <si>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</si>
  <si>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</si>
  <si>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</si>
  <si>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</si>
  <si>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</si>
  <si>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</si>
  <si>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</si>
  <si>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</si>
  <si>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</si>
  <si>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</si>
  <si>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</si>
  <si>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</si>
  <si>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</si>
  <si>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</si>
  <si>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</si>
  <si>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</si>
  <si>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</si>
  <si>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</si>
  <si>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</si>
  <si>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</si>
  <si>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</si>
  <si>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</si>
  <si>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</si>
  <si>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</si>
  <si>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</si>
  <si>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</si>
  <si>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</si>
  <si>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</si>
  <si>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</si>
  <si>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</si>
  <si>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</si>
  <si>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</si>
  <si>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</si>
  <si>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</si>
  <si>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</si>
  <si>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</si>
  <si>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</si>
  <si>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</si>
  <si>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</si>
  <si>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</si>
  <si>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</si>
  <si>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</si>
  <si>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</si>
  <si>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</si>
  <si>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</si>
  <si>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</si>
  <si>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</si>
  <si>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</si>
  <si>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</si>
  <si>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</si>
  <si>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</si>
  <si>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11001310300120240029400</t>
  </si>
  <si>
    <t>PRIMERO (1) CIVIL DEL CIRCUITO DE BOGOTÁ D.C.</t>
  </si>
  <si>
    <t>JAVIER SANTIAGO BEJARANO CONTRERAS</t>
  </si>
  <si>
    <t>NO INDICA</t>
  </si>
  <si>
    <t>SOLTERO</t>
  </si>
  <si>
    <t>MARZO 29 DE 2003</t>
  </si>
  <si>
    <t>19 AÑOS</t>
  </si>
  <si>
    <t>NOVIEMBRE 29 DE 2022</t>
  </si>
  <si>
    <t>NO HUBO - SOLICITARON MEDIDA CAUTELAR</t>
  </si>
  <si>
    <t>2 HERIDOS 3 FALLECIDOS</t>
  </si>
  <si>
    <t xml:space="preserve">1.- El día 29 de noviembre del 2022, siendo aproximadamente las 01:22 horas, se presentó un accidente de tránsito en el km 107 + 710 en la vía que de Bogotá conduce a Girardot, donde se vieron involucrados los vehículos de placas SZX410, conducido por el señor Carlos Javier Fonseca Murcia, el vehículo de placas TTO262, conducido por Lorenzo Martinez Beltran y el vehículo de placas BDD566, conducido por Stiven Torres Guerrero y donde se transportaban como acompañantes Luisa Fernanda Cruz Vargas y Javier Santiago Bejarano Contreras.
2.- El tractocamión de placas SZX410, que transitaba a exceso de velocidad, choca fuertemente el vehículo de placas BDD566, que era conducido por el señor Torres, por la parte trasera haciendo que sus ocupantes salieran expulsados del habitáculo, entre ellos Javier Santiago Bejarano Contreras, quien fallece en el lugar del accidente.
3.- Por el fuerte impacto que recibió el automóvil, este es proyectado hacia la izquierda y colisiona con el separador de calzadas, a su vez el tractocamión sigue la trayectoria hacia el sentido contrario, deteniéndose con el talud de la vía que de Girardot conduce a Bogotá. </t>
  </si>
  <si>
    <t>AGRETRANS JAS S.A.S</t>
  </si>
  <si>
    <t>900.453.866-1</t>
  </si>
  <si>
    <t>SZX410</t>
  </si>
  <si>
    <t>JULIO 9 DE 2024</t>
  </si>
  <si>
    <t>23179551-49</t>
  </si>
  <si>
    <t>Desde las 00:00 horas del 28/11/2022 hasta las 24:00 horas del 27/11/2023.</t>
  </si>
  <si>
    <t>SINIESTRO  121185128   LEGIS APJ32491</t>
  </si>
  <si>
    <t>Daño a la vida en relación</t>
  </si>
  <si>
    <t>Intereses</t>
  </si>
  <si>
    <t>BLANCA ANDREA CONTRERAS CORTES (MADRE); PAULA SOFIA BEJARANO CONTRERAS (HERMANA); JEINER JAVIER BEJARANO LEAL (PADRE); SEBASTIAN BEJARANO CONTRERAS (HERMANO); BLANCA AURORA CORTES DE CONTRERAS (ABUELA)</t>
  </si>
  <si>
    <t>OCTUBRE 10 DE 2024</t>
  </si>
  <si>
    <t>SEPTIEMBRE 12 DE 2024</t>
  </si>
  <si>
    <t>EXCEPCIONES FRENTE A LA DEMANDA: 
1. EXIMENTE DE LA RESPONSABILIDAD DE LOS DEMANDADOS POR CONFIGURARSE EL HECHO DE UN TERCERO
2. DEBERÁ TENERSE EN CUENTA EL HECHO DE LA VÍCTIMA COMO UNA CAUSA DE EXIMENTE DE RESPONSABILIDAD – NO UTILIZAR CINTURÓN DE SEGURIDAD
3. INEXISTENCIA DE RESPONSABILIDAD POR LA FALTA DE ACREDITACIÓN DEL NEXO CAUSAL.
4. REDUCCIÓN DE LA INDEMNIZACIÓN POR LA INJERENCIA DEL TERCERO Y DE LAVÍCTIMA EN LA OCURRENCIA DEL HECHO.
5. ANULACIÓN DE LA PRESUNCIÓN DE CULPA COMO CONSECUENCIA DE LACONCURRENCIA DE ACTIVIDADES PELIGROSAS.
6. TASACIÓN INDEBIDA E INJUSTIFICADA DE LOS PERJUICIOS RECLAMADOS POR LOS DEMANDANTES DENOMINADOS “DAÑO MORAL”
7. IMPROCEDENCIA DE RECONOCIMIENTO DEL DAÑO A LA VIDA EN RELACIÓN
8. GENÉRICA O INNOMINADA
EXCEPCIONES FRENTE AL CONTRATO DE SEGURO
1. INEXISTENCIA DE LA OBLIGACIÓN INDEMNIZATORIA A CARGO DE LA COMPAÑÍAALLIANZ SEGUROS S.A. POR FALTA DE ACREDITACIÓN DE LAS CARGASPREVISTAS EN EL ARTÍCULO 1077 DEL CÓDIGO DE COMERCIO
2. RIESGOS EXPRESAMENTE EXCLUIDOS EN LA PÓLIZA SEGURO AUTO COLECTIVO PESADOS NO. 023179551 / 49
3. CARÁCTER MERAMENTE INDEMNIZATORIO QUE REVISTEN LOS CONTRATOS DE SEGUROS.
4. INEXISTENCIA DE SOLIDARIDAD ENTRE ALLIANZ SEGUROS S.A. Y LOS CODEMANDADOS
5. DISPONIBILIDAD DEL VALOR ASEGURADO. 
6. LIMITES MÁXIMOS DE RESPONSABILIDAD DEL ASEGURADOR EN LO ATINENTE AL DEDUCIBLE PACTADO EN LA PÓLIZA DE SEGURO AUTO COLECTIVO PESADOS NO. 023179551/49
7. GENÉRICA O INNOMINADA
EXCEPCIONES FRENTE AL LLAMAMIENTO EN GARANTÍA
1. FALTA DE LEGITIMACIÓN EN LA CAUSA PARA PROMOVER EL LLAMAMIENTO EN GARANTÍA POR PARTE DE OSCAR JAVIER FONSACA MURCIA
2. RIESGOS EXPRESAMENTE EXCLUIDOS EN LA PÓLIZA SEGURO AUTO COLECTIVO PESADOS NO. 023179551 / 49
3. CARÁCTER MERAMENTE INDEMNIZATORIO QUE REVISTEN LOS CONTRATOS DE SEGUROS.
4. INEXISTENCIA DE SOLIDARIDAD ENTRE ALLIANZ SEGUROS S.A. Y LOS CODEMANDADOS
5. DISPONIBILIDAD DEL VALOR ASEGURADO. 
6. LIMITES MÁXIMOS DE RESPONSABILIDAD DEL ASEGURADOR EN LO ATINENTE AL DEDUCIBLE PACTADO EN LA PÓLIZA DE SEGURO AUTO COLECTIVO PESADOS NO. 023179551/49
7. GENÉRICA O INNOMINADA</t>
  </si>
  <si>
    <t>Fecha de notificación del auto admisorio del llamamiento en garantía</t>
  </si>
  <si>
    <t xml:space="preserve">La contingencia se califica como EVENTUAL, toda vez que la póliza presta cobertura temporal y material, adicionalmente, dependerá del debate probatorio establecer el grado de responsbilidad del vehículo asegurado en la ocurrencia del accidente de tránsito.
Lo primero que debe tomarse en consideración es que la Póliza de Seguro Auto Colectivo Pesados No. 023179551/49, cuya asegurada es la compañía AGRETRANS JAS S.A.S. presta cobertura material y temporal, de conformidad con los hechos y pretensiones expuestas en el líbelo de la demanda. Frente a la cobertura temporal, debe señalarse que la ocurrencia del accidente de tránsito (29 de noviembre de 2022) se encuentra dentro de la limitación temporal de la Póliza, comprendida desde el 28 de noviembre de 2022 hasta el 27 de noviembre de 2023. Aunado a ello, presta cobertura material en tanto ampara la responsabilidad civil extracontractual, pretensión que se le endilga al asegurado.
Por otro lado, respecto a la responsabilidad del asegurado, debe advertirse que dependerá del debate probatorio establecer la incidencia tanto del vehículo donde transitaba la víctima, como del vehículo asegurado; pues si bien, en el IPAT se atribuye la responsabilidad al vehículo asegurado (SZX410) mediante la hipótesis 116 "exceso de velocidad", lo cierto es que existe un dictamen pericial (RAT) aportado por Allianz, en el que se establece que la velocidad del vehículo asegurado no fue la causa determinante del accidente, sino que dicha causa determinante fue "la conducta del vehículo número 1 automovil, al desplazarse por la calzada a una velocidad muy baja y realizar una maniobra riesgosa de giro en zona prohibida, sin tomar las medidas de prevención". Como consecuencia de lo anterior, es claro que dependerá del debate probatorio, en particular de la contradicción al dictamen pericial, determinar la existencia de responsabilidad del vehículo asegurado en la ocurrencia del accidente de tránsito. 
Lo anterior sin perjuicio del carácter contingente del proceso.
</t>
  </si>
  <si>
    <t>Como liquidación objetiva de las pretensiones se estima un valor de $313.200.000. Este valor se calculó teniendo en cuenta lo siguiente:
•	Daño moral: $210.000.000
Con ocasión de la muerte del señor Javier Santiago Bejarano Contreras (Q.E.P.D.), se tendrá en cuenta la suma de $60.000.000 para la madre del fallecido, $60.000.000 para el padre del fallecido, $30.000.000 para la señora Paula Sofía Bejarano como hermana del fallecido, $30.000.000 para el señor Sebastián Bejarano Contreras como hermano del fallecido, y $30.000.000 para la abuela del fallecido.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	Daño a la vida en relación:  $105.000.000
Con ocasión de la muerte del señor Javier Santiago Bejarano Contreras (Q.E.P.D.), se tendrá en cuenta la suma de $30.000.000 para la madre del fallecido, $30.000.000 para el padre del fallecido, $15.000.000 para la señora Paula Sofía Bejarano como hermana del fallecido, $15.000.000 para el señor Sebastián Bejarano Contreras como hermano del fallecido, y $15.000.000 para la abuela del fallecido. Lo anterior teniendo en cuenta lo establecido por la sentencia SC-665 del 07 de marzo de 2019. M.P. Octavio Augusto Tejeiro Duque, en la que se reconoció a la esposa del cónyuge fallecido en un accidente de tránsito la suma de $30.000.000.
•	Deducible: $1.800.000
Considerando que la liquidación objetivada da un total de $315.000.000, se descontará la suma de $1.800.000 de la suma total por estar contenido como deducible del amparo de Responsabilidad Civil Extracontractual, se tiene que el valor final de la liquidación da un total de $313.200.000</t>
  </si>
  <si>
    <t xml:space="preserve">CONCEPTO DE CONCILIACIÓN 330 </t>
  </si>
  <si>
    <t xml:space="preserve">SUMA SOLICITADA </t>
  </si>
  <si>
    <t>COMENTARIOS ABOGADO EXTERNO</t>
  </si>
  <si>
    <t>AUTORIZACIÓN COMPAÑÍA SUMA</t>
  </si>
  <si>
    <t xml:space="preserve">AUTORIZACIÓN COMPAÑÍA COMENTARIOS </t>
  </si>
  <si>
    <t>121185128 - Apl. 194178</t>
  </si>
  <si>
    <t>Dra. se cargó auto fija fecha audiencia para el 07 marzo del 2025 a las 2:00 pm.
- Se necesita representante legal y el Dr. Carlos Prieto tiene disponibilidad para asistir a esta diligencia. 
- Se sugiere no conciliar, debido a la contingencia eventual del proceso.
Por tanto, sugerimos esperar a que se surta la audiencia inicial, así como el debate probatorio para entonces, poder revisar nuevamente el riesgo de exposición de la compañía, en particular de la contradicción al dictamen pericial, determinar la existencia de responsabilidad del vehículo asegurado en la ocurrencia del accidente de tránsito.</t>
  </si>
  <si>
    <t>Buenas Tardes, se autoriza la asistencia del dr carlos.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</si>
</sst>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8" borderId="2" xfId="0" applyFont="1" applyFill="1" applyBorder="1" applyAlignment="1">
      <alignment horizontal="justify" vertical="top" wrapText="1"/>
    </xf>
    <xf numFmtId="0" fontId="2" fillId="0" borderId="2" xfId="0" applyFon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5" borderId="1" xfId="1" applyNumberFormat="1" applyFont="1" applyFill="1" applyBorder="1" applyAlignment="1">
      <alignment horizontal="justify" vertical="top"/>
    </xf>
    <xf numFmtId="6" fontId="0" fillId="5" borderId="1" xfId="3" applyNumberFormat="1" applyFont="1" applyFill="1" applyBorder="1" applyAlignment="1">
      <alignment horizontal="center"/>
    </xf>
    <xf numFmtId="44" fontId="0" fillId="5" borderId="1" xfId="3" applyFont="1" applyFill="1" applyBorder="1" applyAlignment="1">
      <alignment horizontal="center"/>
    </xf>
    <xf numFmtId="0" fontId="0" fillId="5" borderId="1" xfId="0" applyFill="1" applyBorder="1" applyAlignment="1">
      <alignment horizontal="justify" vertical="top"/>
    </xf>
    <xf numFmtId="0" fontId="8" fillId="2" borderId="4"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6"/>
    </sheetView>
  </sheetViews>
  <sheetFormatPr baseColWidth="10" defaultColWidth="0" defaultRowHeight="14.5" x14ac:dyDescent="0.35"/>
  <cols>
    <col min="1" max="1" width="53.54296875" style="8" customWidth="1"/>
    <col min="2" max="2" width="55.26953125" style="8" customWidth="1"/>
    <col min="3" max="3" width="19.26953125" style="8" customWidth="1"/>
    <col min="4" max="16384" width="11.453125" style="2" hidden="1"/>
  </cols>
  <sheetData>
    <row r="1" spans="1:3" ht="18.5" x14ac:dyDescent="0.35">
      <c r="A1" s="55" t="s">
        <v>0</v>
      </c>
      <c r="B1" s="55"/>
      <c r="C1" s="55"/>
    </row>
    <row r="2" spans="1:3" x14ac:dyDescent="0.35">
      <c r="A2" s="5" t="s">
        <v>1</v>
      </c>
      <c r="B2" s="58" t="s">
        <v>156</v>
      </c>
      <c r="C2" s="59"/>
    </row>
    <row r="3" spans="1:3" x14ac:dyDescent="0.35">
      <c r="A3" s="5" t="s">
        <v>2</v>
      </c>
      <c r="B3" s="60" t="s">
        <v>157</v>
      </c>
      <c r="C3" s="61"/>
    </row>
    <row r="4" spans="1:3" x14ac:dyDescent="0.35">
      <c r="A4" s="5" t="s">
        <v>3</v>
      </c>
      <c r="B4" s="60" t="s">
        <v>155</v>
      </c>
      <c r="C4" s="61"/>
    </row>
    <row r="5" spans="1:3" ht="31.5" customHeight="1" x14ac:dyDescent="0.35">
      <c r="A5" s="5" t="s">
        <v>4</v>
      </c>
      <c r="B5" s="60" t="s">
        <v>176</v>
      </c>
      <c r="C5" s="61"/>
    </row>
    <row r="6" spans="1:3" x14ac:dyDescent="0.35">
      <c r="A6" s="5" t="s">
        <v>5</v>
      </c>
      <c r="B6" s="51" t="s">
        <v>119</v>
      </c>
      <c r="C6" s="51"/>
    </row>
    <row r="7" spans="1:3" x14ac:dyDescent="0.35">
      <c r="A7" s="43" t="s">
        <v>6</v>
      </c>
      <c r="B7" s="56" t="s">
        <v>121</v>
      </c>
      <c r="C7" s="57"/>
    </row>
    <row r="8" spans="1:3" ht="35.5" customHeight="1" x14ac:dyDescent="0.35">
      <c r="A8" s="43" t="s">
        <v>136</v>
      </c>
      <c r="B8" s="63" t="s">
        <v>158</v>
      </c>
      <c r="C8" s="63"/>
    </row>
    <row r="9" spans="1:3" x14ac:dyDescent="0.35">
      <c r="A9" s="27" t="s">
        <v>130</v>
      </c>
      <c r="B9" s="51">
        <v>1003750115</v>
      </c>
      <c r="C9" s="51"/>
    </row>
    <row r="10" spans="1:3" x14ac:dyDescent="0.35">
      <c r="A10" s="27" t="s">
        <v>7</v>
      </c>
      <c r="B10" s="50" t="s">
        <v>159</v>
      </c>
      <c r="C10" s="50"/>
    </row>
    <row r="11" spans="1:3" ht="30" customHeight="1" x14ac:dyDescent="0.35">
      <c r="A11" s="28" t="s">
        <v>8</v>
      </c>
      <c r="B11" s="50" t="s">
        <v>159</v>
      </c>
      <c r="C11" s="50"/>
    </row>
    <row r="12" spans="1:3" ht="30" customHeight="1" x14ac:dyDescent="0.35">
      <c r="A12" s="5" t="s">
        <v>9</v>
      </c>
      <c r="B12" s="50" t="s">
        <v>159</v>
      </c>
      <c r="C12" s="50"/>
    </row>
    <row r="13" spans="1:3" x14ac:dyDescent="0.35">
      <c r="A13" s="5" t="s">
        <v>10</v>
      </c>
      <c r="B13" s="51" t="s">
        <v>160</v>
      </c>
      <c r="C13" s="51"/>
    </row>
    <row r="14" spans="1:3" x14ac:dyDescent="0.35">
      <c r="A14" s="5" t="s">
        <v>11</v>
      </c>
      <c r="B14" s="52" t="s">
        <v>161</v>
      </c>
      <c r="C14" s="51"/>
    </row>
    <row r="15" spans="1:3" x14ac:dyDescent="0.35">
      <c r="A15" s="5" t="s">
        <v>143</v>
      </c>
      <c r="B15" s="51" t="s">
        <v>162</v>
      </c>
      <c r="C15" s="51"/>
    </row>
    <row r="16" spans="1:3" x14ac:dyDescent="0.35">
      <c r="A16" s="5" t="s">
        <v>12</v>
      </c>
      <c r="B16" s="51" t="s">
        <v>163</v>
      </c>
      <c r="C16" s="51"/>
    </row>
    <row r="17" spans="1:3" ht="15" customHeight="1" x14ac:dyDescent="0.35">
      <c r="A17" s="5" t="s">
        <v>13</v>
      </c>
      <c r="B17" s="50" t="s">
        <v>106</v>
      </c>
      <c r="C17" s="50"/>
    </row>
    <row r="18" spans="1:3" x14ac:dyDescent="0.35">
      <c r="A18" s="5" t="s">
        <v>15</v>
      </c>
      <c r="B18" s="50" t="s">
        <v>159</v>
      </c>
      <c r="C18" s="50"/>
    </row>
    <row r="19" spans="1:3" ht="18.75" customHeight="1" x14ac:dyDescent="0.35">
      <c r="A19" s="5" t="s">
        <v>16</v>
      </c>
      <c r="B19" s="50" t="s">
        <v>159</v>
      </c>
      <c r="C19" s="50"/>
    </row>
    <row r="20" spans="1:3" x14ac:dyDescent="0.35">
      <c r="A20" s="5" t="s">
        <v>131</v>
      </c>
      <c r="B20" s="51" t="s">
        <v>165</v>
      </c>
      <c r="C20" s="51"/>
    </row>
    <row r="21" spans="1:3" ht="17.25" customHeight="1" x14ac:dyDescent="0.35">
      <c r="A21" s="5" t="s">
        <v>17</v>
      </c>
      <c r="B21" s="50" t="s">
        <v>110</v>
      </c>
      <c r="C21" s="50"/>
    </row>
    <row r="22" spans="1:3" x14ac:dyDescent="0.35">
      <c r="A22" s="43" t="s">
        <v>19</v>
      </c>
      <c r="B22" s="49" t="s">
        <v>163</v>
      </c>
      <c r="C22" s="49"/>
    </row>
    <row r="23" spans="1:3" x14ac:dyDescent="0.35">
      <c r="A23" s="27" t="s">
        <v>20</v>
      </c>
      <c r="B23" s="48" t="s">
        <v>164</v>
      </c>
      <c r="C23" s="46"/>
    </row>
    <row r="24" spans="1:3" x14ac:dyDescent="0.35">
      <c r="A24" s="27" t="s">
        <v>21</v>
      </c>
      <c r="B24" s="48" t="s">
        <v>164</v>
      </c>
      <c r="C24" s="46"/>
    </row>
    <row r="25" spans="1:3" x14ac:dyDescent="0.35">
      <c r="A25" s="62" t="s">
        <v>145</v>
      </c>
      <c r="B25" s="46" t="s">
        <v>166</v>
      </c>
      <c r="C25" s="47"/>
    </row>
    <row r="26" spans="1:3" x14ac:dyDescent="0.35">
      <c r="A26" s="62"/>
      <c r="B26" s="47"/>
      <c r="C26" s="47"/>
    </row>
    <row r="27" spans="1:3" ht="100.5" customHeight="1" x14ac:dyDescent="0.35">
      <c r="A27" s="62"/>
      <c r="B27" s="47"/>
      <c r="C27" s="47"/>
    </row>
    <row r="28" spans="1:3" x14ac:dyDescent="0.35">
      <c r="A28" s="27" t="s">
        <v>23</v>
      </c>
      <c r="B28" s="47" t="s">
        <v>167</v>
      </c>
      <c r="C28" s="47"/>
    </row>
    <row r="29" spans="1:3" x14ac:dyDescent="0.35">
      <c r="A29" s="27" t="s">
        <v>24</v>
      </c>
      <c r="B29" s="51" t="s">
        <v>168</v>
      </c>
      <c r="C29" s="51"/>
    </row>
    <row r="30" spans="1:3" x14ac:dyDescent="0.35">
      <c r="A30" s="27" t="s">
        <v>25</v>
      </c>
      <c r="B30" s="47" t="s">
        <v>169</v>
      </c>
      <c r="C30" s="47"/>
    </row>
    <row r="31" spans="1:3" x14ac:dyDescent="0.35">
      <c r="A31" s="27" t="s">
        <v>132</v>
      </c>
      <c r="B31" s="51" t="s">
        <v>171</v>
      </c>
      <c r="C31" s="51"/>
    </row>
    <row r="32" spans="1:3" x14ac:dyDescent="0.35">
      <c r="A32" s="27" t="s">
        <v>26</v>
      </c>
      <c r="B32" s="53" t="s">
        <v>170</v>
      </c>
      <c r="C32" s="54"/>
    </row>
    <row r="33" spans="1:3" ht="29" x14ac:dyDescent="0.35">
      <c r="A33" s="5" t="s">
        <v>180</v>
      </c>
      <c r="B33" s="52" t="s">
        <v>178</v>
      </c>
      <c r="C33" s="52"/>
    </row>
    <row r="34" spans="1:3" ht="43.5" x14ac:dyDescent="0.35">
      <c r="A34" s="5" t="s">
        <v>133</v>
      </c>
      <c r="B34" s="52" t="s">
        <v>177</v>
      </c>
      <c r="C34" s="51"/>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60" zoomScaleNormal="60" workbookViewId="0">
      <selection activeCell="B9" sqref="B9:C9"/>
    </sheetView>
  </sheetViews>
  <sheetFormatPr baseColWidth="10" defaultColWidth="0" defaultRowHeight="14.5" x14ac:dyDescent="0.35"/>
  <cols>
    <col min="1" max="1" width="49.7265625" customWidth="1"/>
    <col min="2" max="2" width="31.453125" customWidth="1"/>
    <col min="3" max="3" width="90.26953125" customWidth="1"/>
    <col min="4" max="16384" width="11.453125" hidden="1"/>
  </cols>
  <sheetData>
    <row r="1" spans="1:3" ht="18.5" x14ac:dyDescent="0.35">
      <c r="A1" s="64" t="s">
        <v>27</v>
      </c>
      <c r="B1" s="64"/>
      <c r="C1" s="64"/>
    </row>
    <row r="2" spans="1:3" ht="15.75" customHeight="1" x14ac:dyDescent="0.35">
      <c r="A2" s="20" t="s">
        <v>28</v>
      </c>
      <c r="B2" s="65" t="s">
        <v>173</v>
      </c>
      <c r="C2" s="66"/>
    </row>
    <row r="3" spans="1:3" s="2" customFormat="1" x14ac:dyDescent="0.35">
      <c r="A3" s="5" t="s">
        <v>1</v>
      </c>
      <c r="B3" s="51" t="str">
        <f>'AUTOS  NOTA 322'!B2:C2</f>
        <v>11001310300120240029400</v>
      </c>
      <c r="C3" s="51"/>
    </row>
    <row r="4" spans="1:3" s="2" customFormat="1" x14ac:dyDescent="0.35">
      <c r="A4" s="5" t="s">
        <v>2</v>
      </c>
      <c r="B4" s="51" t="str">
        <f>'AUTOS  NOTA 322'!B3:C3</f>
        <v>PRIMERO (1) CIVIL DEL CIRCUITO DE BOGOTÁ D.C.</v>
      </c>
      <c r="C4" s="51"/>
    </row>
    <row r="5" spans="1:3" s="2" customFormat="1" x14ac:dyDescent="0.35">
      <c r="A5" s="5" t="s">
        <v>3</v>
      </c>
      <c r="B5" s="51" t="str">
        <f>'AUTOS  NOTA 322'!B4:C4</f>
        <v>ALLIANZ SEGUROS S.A.</v>
      </c>
      <c r="C5" s="51"/>
    </row>
    <row r="6" spans="1:3" s="2" customFormat="1" x14ac:dyDescent="0.35">
      <c r="A6" s="5" t="s">
        <v>4</v>
      </c>
      <c r="B6" s="51" t="str">
        <f>'AUTOS  NOTA 322'!B5:C5</f>
        <v>BLANCA ANDREA CONTRERAS CORTES (MADRE); PAULA SOFIA BEJARANO CONTRERAS (HERMANA); JEINER JAVIER BEJARANO LEAL (PADRE); SEBASTIAN BEJARANO CONTRERAS (HERMANO); BLANCA AURORA CORTES DE CONTRERAS (ABUELA)</v>
      </c>
      <c r="C6" s="51"/>
    </row>
    <row r="7" spans="1:3" s="2" customFormat="1" x14ac:dyDescent="0.35">
      <c r="A7" s="5" t="s">
        <v>5</v>
      </c>
      <c r="B7" s="51" t="str">
        <f>'AUTOS  NOTA 322'!B6:C6</f>
        <v>LLAMADA EN GARANTIA</v>
      </c>
      <c r="C7" s="51"/>
    </row>
    <row r="8" spans="1:3" s="2" customFormat="1" x14ac:dyDescent="0.35">
      <c r="A8" s="44" t="s">
        <v>117</v>
      </c>
      <c r="B8" s="63" t="str">
        <f>'AUTOS  NOTA 322'!B7:C8</f>
        <v>JAVIER SANTIAGO BEJARANO CONTRERAS</v>
      </c>
      <c r="C8" s="63"/>
    </row>
    <row r="9" spans="1:3" x14ac:dyDescent="0.35">
      <c r="A9" s="20" t="s">
        <v>29</v>
      </c>
      <c r="B9" s="51" t="s">
        <v>171</v>
      </c>
      <c r="C9" s="51"/>
    </row>
    <row r="10" spans="1:3" x14ac:dyDescent="0.35">
      <c r="A10" s="20" t="s">
        <v>22</v>
      </c>
      <c r="B10" s="51" t="s">
        <v>121</v>
      </c>
      <c r="C10" s="51"/>
    </row>
    <row r="11" spans="1:3" x14ac:dyDescent="0.35">
      <c r="A11" s="20" t="s">
        <v>30</v>
      </c>
      <c r="B11" s="79">
        <v>4000000000</v>
      </c>
      <c r="C11" s="80"/>
    </row>
    <row r="12" spans="1:3" x14ac:dyDescent="0.35">
      <c r="A12" s="20" t="s">
        <v>135</v>
      </c>
      <c r="B12" s="79">
        <v>1800000</v>
      </c>
      <c r="C12" s="80"/>
    </row>
    <row r="13" spans="1:3" x14ac:dyDescent="0.35">
      <c r="A13" s="20" t="s">
        <v>31</v>
      </c>
      <c r="B13" s="60" t="s">
        <v>93</v>
      </c>
      <c r="C13" s="61"/>
    </row>
    <row r="14" spans="1:3" x14ac:dyDescent="0.35">
      <c r="A14" s="20" t="s">
        <v>32</v>
      </c>
      <c r="B14" s="50" t="s">
        <v>172</v>
      </c>
      <c r="C14" s="51"/>
    </row>
    <row r="15" spans="1:3" x14ac:dyDescent="0.35">
      <c r="A15" s="20" t="s">
        <v>33</v>
      </c>
      <c r="B15" s="51" t="s">
        <v>34</v>
      </c>
      <c r="C15" s="51"/>
    </row>
    <row r="16" spans="1:3" x14ac:dyDescent="0.35">
      <c r="A16" s="20" t="s">
        <v>35</v>
      </c>
      <c r="B16" s="51" t="s">
        <v>34</v>
      </c>
      <c r="C16" s="51"/>
    </row>
    <row r="17" spans="1:3" x14ac:dyDescent="0.35">
      <c r="A17" s="81" t="s">
        <v>36</v>
      </c>
      <c r="B17" s="51" t="s">
        <v>37</v>
      </c>
      <c r="C17" s="51"/>
    </row>
    <row r="18" spans="1:3" x14ac:dyDescent="0.35">
      <c r="A18" s="82"/>
      <c r="B18" s="10" t="s">
        <v>38</v>
      </c>
      <c r="C18" s="10" t="s">
        <v>39</v>
      </c>
    </row>
    <row r="19" spans="1:3" x14ac:dyDescent="0.35">
      <c r="A19" s="82"/>
      <c r="B19" s="6" t="s">
        <v>142</v>
      </c>
      <c r="C19" s="6"/>
    </row>
    <row r="20" spans="1:3" x14ac:dyDescent="0.35">
      <c r="A20" s="82"/>
      <c r="B20" s="6"/>
      <c r="C20" s="6"/>
    </row>
    <row r="21" spans="1:3" x14ac:dyDescent="0.35">
      <c r="A21" s="83"/>
      <c r="B21" s="6"/>
      <c r="C21" s="6"/>
    </row>
    <row r="22" spans="1:3" x14ac:dyDescent="0.35">
      <c r="A22" s="20" t="s">
        <v>40</v>
      </c>
      <c r="B22" s="51"/>
      <c r="C22" s="51"/>
    </row>
    <row r="23" spans="1:3" x14ac:dyDescent="0.35">
      <c r="A23" s="20" t="s">
        <v>41</v>
      </c>
      <c r="B23" s="65"/>
      <c r="C23" s="66"/>
    </row>
    <row r="24" spans="1:3" x14ac:dyDescent="0.35">
      <c r="A24" s="20" t="s">
        <v>42</v>
      </c>
      <c r="B24" s="51" t="s">
        <v>101</v>
      </c>
      <c r="C24" s="51"/>
    </row>
    <row r="25" spans="1:3" x14ac:dyDescent="0.35">
      <c r="A25" s="20" t="s">
        <v>43</v>
      </c>
      <c r="B25" s="51" t="s">
        <v>34</v>
      </c>
      <c r="C25" s="51"/>
    </row>
    <row r="26" spans="1:3" x14ac:dyDescent="0.35">
      <c r="A26" s="20" t="s">
        <v>45</v>
      </c>
      <c r="B26" s="51">
        <v>80000000</v>
      </c>
      <c r="C26" s="51"/>
    </row>
    <row r="27" spans="1:3" x14ac:dyDescent="0.35">
      <c r="A27" s="19" t="s">
        <v>46</v>
      </c>
      <c r="B27" s="51" t="s">
        <v>34</v>
      </c>
      <c r="C27" s="51"/>
    </row>
    <row r="28" spans="1:3" x14ac:dyDescent="0.35">
      <c r="A28" s="67" t="s">
        <v>47</v>
      </c>
      <c r="B28" s="67"/>
      <c r="C28" s="67"/>
    </row>
    <row r="29" spans="1:3" x14ac:dyDescent="0.35">
      <c r="A29" s="77" t="s">
        <v>48</v>
      </c>
      <c r="B29" s="78"/>
      <c r="C29" s="11"/>
    </row>
    <row r="30" spans="1:3" x14ac:dyDescent="0.35">
      <c r="A30" s="77" t="s">
        <v>49</v>
      </c>
      <c r="B30" s="78"/>
      <c r="C30" s="11"/>
    </row>
    <row r="31" spans="1:3" x14ac:dyDescent="0.35">
      <c r="A31" s="77" t="s">
        <v>50</v>
      </c>
      <c r="B31" s="78"/>
      <c r="C31" s="12"/>
    </row>
    <row r="32" spans="1:3" x14ac:dyDescent="0.35">
      <c r="A32" s="77" t="s">
        <v>51</v>
      </c>
      <c r="B32" s="78"/>
      <c r="C32" s="11"/>
    </row>
    <row r="33" spans="1:3" x14ac:dyDescent="0.35">
      <c r="A33" s="77" t="s">
        <v>52</v>
      </c>
      <c r="B33" s="78"/>
      <c r="C33" s="11"/>
    </row>
    <row r="34" spans="1:3" x14ac:dyDescent="0.35">
      <c r="A34" s="77" t="s">
        <v>53</v>
      </c>
      <c r="B34" s="78"/>
      <c r="C34" s="13"/>
    </row>
    <row r="35" spans="1:3" x14ac:dyDescent="0.35">
      <c r="A35" s="68" t="s">
        <v>54</v>
      </c>
      <c r="B35" s="69"/>
      <c r="C35" s="14"/>
    </row>
    <row r="36" spans="1:3" x14ac:dyDescent="0.35">
      <c r="A36" s="68" t="s">
        <v>55</v>
      </c>
      <c r="B36" s="69"/>
      <c r="C36" s="15"/>
    </row>
    <row r="37" spans="1:3" x14ac:dyDescent="0.35">
      <c r="A37" s="70" t="s">
        <v>56</v>
      </c>
      <c r="B37" s="71"/>
      <c r="C37" s="15"/>
    </row>
    <row r="38" spans="1:3" x14ac:dyDescent="0.35">
      <c r="A38" s="72"/>
      <c r="B38" s="73"/>
      <c r="C38" s="15"/>
    </row>
    <row r="39" spans="1:3" x14ac:dyDescent="0.35">
      <c r="A39" s="74"/>
      <c r="B39" s="75"/>
      <c r="C39" s="15"/>
    </row>
    <row r="40" spans="1:3" x14ac:dyDescent="0.35">
      <c r="A40" s="76" t="s">
        <v>57</v>
      </c>
      <c r="B40" s="76"/>
      <c r="C40" s="76"/>
    </row>
    <row r="41" spans="1:3" x14ac:dyDescent="0.35">
      <c r="A41" s="17" t="s">
        <v>58</v>
      </c>
      <c r="B41" s="18"/>
      <c r="C41" s="15"/>
    </row>
    <row r="42" spans="1:3" x14ac:dyDescent="0.35">
      <c r="A42" s="68" t="s">
        <v>59</v>
      </c>
      <c r="B42" s="69"/>
      <c r="C42" s="15"/>
    </row>
    <row r="43" spans="1:3" x14ac:dyDescent="0.35">
      <c r="A43" s="68" t="s">
        <v>60</v>
      </c>
      <c r="B43" s="69"/>
      <c r="C43" s="15"/>
    </row>
    <row r="44" spans="1:3" x14ac:dyDescent="0.35">
      <c r="A44" s="17" t="s">
        <v>61</v>
      </c>
      <c r="B44" s="18"/>
      <c r="C44" s="15"/>
    </row>
    <row r="45" spans="1:3" x14ac:dyDescent="0.35">
      <c r="A45" s="17" t="s">
        <v>62</v>
      </c>
      <c r="B45" s="18"/>
      <c r="C45" s="15"/>
    </row>
    <row r="46" spans="1:3" x14ac:dyDescent="0.35">
      <c r="A46" s="68" t="s">
        <v>63</v>
      </c>
      <c r="B46" s="69"/>
      <c r="C46" s="15"/>
    </row>
    <row r="47" spans="1:3" x14ac:dyDescent="0.35">
      <c r="A47" s="17" t="s">
        <v>64</v>
      </c>
      <c r="B47" s="16"/>
      <c r="C47" s="15"/>
    </row>
    <row r="48" spans="1:3" x14ac:dyDescent="0.35">
      <c r="A48" s="68" t="s">
        <v>65</v>
      </c>
      <c r="B48" s="69"/>
      <c r="C48" s="15"/>
    </row>
    <row r="49" spans="1:3" x14ac:dyDescent="0.35">
      <c r="A49" s="68" t="s">
        <v>66</v>
      </c>
      <c r="B49" s="69"/>
      <c r="C49" s="15"/>
    </row>
    <row r="50" spans="1:3" x14ac:dyDescent="0.35">
      <c r="A50" s="68" t="s">
        <v>56</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7" zoomScale="130" zoomScaleNormal="130" workbookViewId="0">
      <selection activeCell="B19" sqref="B19:C19"/>
    </sheetView>
  </sheetViews>
  <sheetFormatPr baseColWidth="10" defaultColWidth="0" defaultRowHeight="14.5" x14ac:dyDescent="0.35"/>
  <cols>
    <col min="1" max="1" width="41.7265625" customWidth="1"/>
    <col min="2" max="2" width="35.26953125" customWidth="1"/>
    <col min="3" max="3" width="54.7265625" customWidth="1"/>
    <col min="4" max="8" width="11.453125" hidden="1" customWidth="1"/>
    <col min="9" max="9" width="12" hidden="1" customWidth="1"/>
    <col min="10" max="16384" width="11.453125" hidden="1"/>
  </cols>
  <sheetData>
    <row r="1" spans="1:9" ht="18.5" x14ac:dyDescent="0.35">
      <c r="A1" s="64" t="s">
        <v>67</v>
      </c>
      <c r="B1" s="64"/>
      <c r="C1" s="64"/>
    </row>
    <row r="2" spans="1:9" ht="15" customHeight="1" x14ac:dyDescent="0.35">
      <c r="A2" s="34" t="s">
        <v>28</v>
      </c>
      <c r="B2" s="88" t="str">
        <f>'AUTOS NOTA 321'!B2:C2</f>
        <v>SINIESTRO  121185128   LEGIS APJ32491</v>
      </c>
      <c r="C2" s="89"/>
    </row>
    <row r="3" spans="1:9" x14ac:dyDescent="0.35">
      <c r="A3" s="35" t="s">
        <v>1</v>
      </c>
      <c r="B3" s="92" t="str">
        <f>'AUTOS  NOTA 322'!B2:C2</f>
        <v>11001310300120240029400</v>
      </c>
      <c r="C3" s="92"/>
    </row>
    <row r="4" spans="1:9" x14ac:dyDescent="0.35">
      <c r="A4" s="35" t="s">
        <v>2</v>
      </c>
      <c r="B4" s="92" t="str">
        <f>'AUTOS  NOTA 322'!B3:C3</f>
        <v>PRIMERO (1) CIVIL DEL CIRCUITO DE BOGOTÁ D.C.</v>
      </c>
      <c r="C4" s="92"/>
    </row>
    <row r="5" spans="1:9" x14ac:dyDescent="0.35">
      <c r="A5" s="35" t="s">
        <v>3</v>
      </c>
      <c r="B5" s="92" t="str">
        <f>'AUTOS  NOTA 322'!B4:C4</f>
        <v>ALLIANZ SEGUROS S.A.</v>
      </c>
      <c r="C5" s="92"/>
    </row>
    <row r="6" spans="1:9" ht="15" customHeight="1" x14ac:dyDescent="0.35">
      <c r="A6" s="35" t="s">
        <v>4</v>
      </c>
      <c r="B6" s="92" t="str">
        <f>'AUTOS  NOTA 322'!B5:C5</f>
        <v>BLANCA ANDREA CONTRERAS CORTES (MADRE); PAULA SOFIA BEJARANO CONTRERAS (HERMANA); JEINER JAVIER BEJARANO LEAL (PADRE); SEBASTIAN BEJARANO CONTRERAS (HERMANO); BLANCA AURORA CORTES DE CONTRERAS (ABUELA)</v>
      </c>
      <c r="C6" s="92"/>
    </row>
    <row r="7" spans="1:9" x14ac:dyDescent="0.35">
      <c r="A7" s="35" t="s">
        <v>5</v>
      </c>
      <c r="B7" s="92" t="str">
        <f>'AUTOS  NOTA 322'!B6:C6</f>
        <v>LLAMADA EN GARANTIA</v>
      </c>
      <c r="C7" s="92"/>
    </row>
    <row r="8" spans="1:9" x14ac:dyDescent="0.35">
      <c r="A8" s="37" t="s">
        <v>117</v>
      </c>
      <c r="B8" s="92" t="str">
        <f>'AUTOS  NOTA 322'!B7:C8</f>
        <v>JAVIER SANTIAGO BEJARANO CONTRERAS</v>
      </c>
      <c r="C8" s="92"/>
    </row>
    <row r="9" spans="1:9" ht="29" x14ac:dyDescent="0.35">
      <c r="A9" s="35" t="s">
        <v>68</v>
      </c>
      <c r="B9" s="86">
        <f>SUM(C11,C12,C14,C15,C17)</f>
        <v>357000000</v>
      </c>
      <c r="C9" s="87"/>
    </row>
    <row r="10" spans="1:9" x14ac:dyDescent="0.35">
      <c r="A10" s="93" t="s">
        <v>69</v>
      </c>
      <c r="B10" s="90" t="s">
        <v>70</v>
      </c>
      <c r="C10" s="91"/>
    </row>
    <row r="11" spans="1:9" x14ac:dyDescent="0.35">
      <c r="A11" s="93"/>
      <c r="B11" s="36" t="s">
        <v>71</v>
      </c>
      <c r="C11" s="31">
        <v>0</v>
      </c>
    </row>
    <row r="12" spans="1:9" x14ac:dyDescent="0.35">
      <c r="A12" s="93"/>
      <c r="B12" s="36" t="s">
        <v>72</v>
      </c>
      <c r="C12" s="31">
        <v>0</v>
      </c>
    </row>
    <row r="13" spans="1:9" x14ac:dyDescent="0.35">
      <c r="A13" s="93"/>
      <c r="B13" s="90"/>
      <c r="C13" s="91"/>
    </row>
    <row r="14" spans="1:9" x14ac:dyDescent="0.35">
      <c r="A14" s="93"/>
      <c r="B14" s="36" t="s">
        <v>115</v>
      </c>
      <c r="C14" s="39">
        <v>252000000</v>
      </c>
    </row>
    <row r="15" spans="1:9" x14ac:dyDescent="0.35">
      <c r="A15" s="93"/>
      <c r="B15" s="36" t="s">
        <v>174</v>
      </c>
      <c r="C15" s="39">
        <v>105000000</v>
      </c>
      <c r="E15" t="s">
        <v>74</v>
      </c>
      <c r="F15" s="22">
        <v>0.7</v>
      </c>
    </row>
    <row r="16" spans="1:9" x14ac:dyDescent="0.35">
      <c r="A16" s="93"/>
      <c r="B16" s="90" t="s">
        <v>75</v>
      </c>
      <c r="C16" s="91"/>
      <c r="E16" t="s">
        <v>76</v>
      </c>
      <c r="F16" s="23">
        <v>0.3</v>
      </c>
      <c r="I16" s="25"/>
    </row>
    <row r="17" spans="1:9" x14ac:dyDescent="0.35">
      <c r="A17" s="93"/>
      <c r="B17" s="36"/>
      <c r="C17" s="40"/>
      <c r="F17" s="26"/>
      <c r="I17" s="25"/>
    </row>
    <row r="18" spans="1:9" ht="23.25" customHeight="1" x14ac:dyDescent="0.35">
      <c r="A18" s="38" t="s">
        <v>77</v>
      </c>
      <c r="B18" s="88" t="s">
        <v>76</v>
      </c>
      <c r="C18" s="89"/>
    </row>
    <row r="19" spans="1:9" ht="58" x14ac:dyDescent="0.35">
      <c r="A19" s="35" t="s">
        <v>79</v>
      </c>
      <c r="B19" s="100" t="s">
        <v>181</v>
      </c>
      <c r="C19" s="101"/>
    </row>
    <row r="20" spans="1:9" ht="15" customHeight="1" x14ac:dyDescent="0.35">
      <c r="A20" s="21" t="s">
        <v>80</v>
      </c>
      <c r="B20" s="97">
        <f>((C22+C23+C25+C26+C30+C28+C32+C34+C29+C33)-C37)*C36*C38</f>
        <v>313200000</v>
      </c>
      <c r="C20" s="97"/>
    </row>
    <row r="21" spans="1:9" x14ac:dyDescent="0.35">
      <c r="A21" s="7" t="s">
        <v>81</v>
      </c>
      <c r="B21" s="102" t="s">
        <v>70</v>
      </c>
      <c r="C21" s="103"/>
    </row>
    <row r="22" spans="1:9" x14ac:dyDescent="0.35">
      <c r="A22" s="84"/>
      <c r="B22" s="36" t="s">
        <v>71</v>
      </c>
      <c r="C22" s="31">
        <v>0</v>
      </c>
    </row>
    <row r="23" spans="1:9" x14ac:dyDescent="0.35">
      <c r="A23" s="85"/>
      <c r="B23" s="36" t="s">
        <v>72</v>
      </c>
      <c r="C23" s="31">
        <v>0</v>
      </c>
    </row>
    <row r="24" spans="1:9" x14ac:dyDescent="0.35">
      <c r="A24" s="85"/>
      <c r="B24" s="90" t="s">
        <v>73</v>
      </c>
      <c r="C24" s="91"/>
    </row>
    <row r="25" spans="1:9" x14ac:dyDescent="0.35">
      <c r="A25" s="85"/>
      <c r="B25" s="36" t="s">
        <v>115</v>
      </c>
      <c r="C25" s="31">
        <v>210000000</v>
      </c>
    </row>
    <row r="26" spans="1:9" ht="28.9" customHeight="1" x14ac:dyDescent="0.35">
      <c r="A26" s="85"/>
      <c r="B26" s="36" t="s">
        <v>116</v>
      </c>
      <c r="C26" s="31">
        <v>105000000</v>
      </c>
    </row>
    <row r="27" spans="1:9" x14ac:dyDescent="0.35">
      <c r="A27" s="85"/>
      <c r="B27" s="90" t="s">
        <v>146</v>
      </c>
      <c r="C27" s="91"/>
    </row>
    <row r="28" spans="1:9" x14ac:dyDescent="0.35">
      <c r="A28" s="85"/>
      <c r="B28" s="36" t="s">
        <v>154</v>
      </c>
      <c r="C28" s="31">
        <v>0</v>
      </c>
    </row>
    <row r="29" spans="1:9" x14ac:dyDescent="0.35">
      <c r="A29" s="85"/>
      <c r="B29" s="36" t="s">
        <v>175</v>
      </c>
      <c r="C29" s="31"/>
    </row>
    <row r="30" spans="1:9" x14ac:dyDescent="0.35">
      <c r="A30" s="85"/>
      <c r="B30" s="36" t="s">
        <v>72</v>
      </c>
      <c r="C30" s="31">
        <v>0</v>
      </c>
    </row>
    <row r="31" spans="1:9" x14ac:dyDescent="0.35">
      <c r="A31" s="85"/>
      <c r="B31" s="90" t="s">
        <v>147</v>
      </c>
      <c r="C31" s="91"/>
    </row>
    <row r="32" spans="1:9" x14ac:dyDescent="0.35">
      <c r="A32" s="85"/>
      <c r="B32" s="36"/>
      <c r="C32" s="31"/>
    </row>
    <row r="33" spans="1:3" x14ac:dyDescent="0.35">
      <c r="A33" s="85"/>
      <c r="B33" s="36" t="s">
        <v>71</v>
      </c>
      <c r="C33" s="31">
        <v>0</v>
      </c>
    </row>
    <row r="34" spans="1:3" x14ac:dyDescent="0.35">
      <c r="A34" s="85"/>
      <c r="B34" s="36" t="s">
        <v>72</v>
      </c>
      <c r="C34" s="31">
        <v>0</v>
      </c>
    </row>
    <row r="35" spans="1:3" x14ac:dyDescent="0.35">
      <c r="A35" s="85"/>
      <c r="B35" s="90" t="s">
        <v>134</v>
      </c>
      <c r="C35" s="91"/>
    </row>
    <row r="36" spans="1:3" x14ac:dyDescent="0.35">
      <c r="A36" s="85"/>
      <c r="B36" s="36" t="s">
        <v>150</v>
      </c>
      <c r="C36" s="32">
        <v>1</v>
      </c>
    </row>
    <row r="37" spans="1:3" x14ac:dyDescent="0.35">
      <c r="A37" s="85"/>
      <c r="B37" s="36" t="s">
        <v>135</v>
      </c>
      <c r="C37" s="33">
        <v>1800000</v>
      </c>
    </row>
    <row r="38" spans="1:3" x14ac:dyDescent="0.35">
      <c r="A38" s="85"/>
      <c r="B38" s="36" t="s">
        <v>153</v>
      </c>
      <c r="C38" s="32">
        <v>1</v>
      </c>
    </row>
    <row r="39" spans="1:3" x14ac:dyDescent="0.35">
      <c r="A39" s="24" t="s">
        <v>82</v>
      </c>
      <c r="B39" s="97">
        <f>IFERROR(B20*(VLOOKUP(B18,E15:F17,2,0)),16666)</f>
        <v>93960000</v>
      </c>
      <c r="C39" s="97"/>
    </row>
    <row r="40" spans="1:3" ht="93" customHeight="1" x14ac:dyDescent="0.35">
      <c r="A40" s="35" t="s">
        <v>148</v>
      </c>
      <c r="B40" s="98" t="s">
        <v>182</v>
      </c>
      <c r="C40" s="99"/>
    </row>
    <row r="41" spans="1:3" ht="211.5" customHeight="1" x14ac:dyDescent="0.35">
      <c r="A41" s="35" t="s">
        <v>83</v>
      </c>
      <c r="B41" s="95" t="s">
        <v>179</v>
      </c>
      <c r="C41" s="96"/>
    </row>
    <row r="42" spans="1:3" ht="25.9" customHeight="1" x14ac:dyDescent="0.35">
      <c r="A42" s="42" t="s">
        <v>139</v>
      </c>
      <c r="B42" s="42"/>
      <c r="C42" s="42"/>
    </row>
    <row r="43" spans="1:3" x14ac:dyDescent="0.35">
      <c r="A43" s="41" t="s">
        <v>140</v>
      </c>
      <c r="B43" s="94"/>
      <c r="C43" s="94"/>
    </row>
    <row r="44" spans="1:3" ht="40.9" customHeight="1" x14ac:dyDescent="0.35">
      <c r="A44" s="41" t="s">
        <v>138</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4" t="s">
        <v>84</v>
      </c>
      <c r="B1" s="64"/>
      <c r="C1" s="64"/>
    </row>
    <row r="2" spans="1:3" x14ac:dyDescent="0.35">
      <c r="A2" s="20" t="s">
        <v>28</v>
      </c>
      <c r="B2" s="65" t="str">
        <f>'AUTOS NOTA 324'!B2:C2</f>
        <v>SINIESTRO  121185128   LEGIS APJ32491</v>
      </c>
      <c r="C2" s="66"/>
    </row>
    <row r="3" spans="1:3" x14ac:dyDescent="0.35">
      <c r="A3" s="5" t="s">
        <v>1</v>
      </c>
      <c r="B3" s="51" t="str">
        <f>'AUTOS  NOTA 322'!B2:C2</f>
        <v>11001310300120240029400</v>
      </c>
      <c r="C3" s="51"/>
    </row>
    <row r="4" spans="1:3" x14ac:dyDescent="0.35">
      <c r="A4" s="5" t="s">
        <v>2</v>
      </c>
      <c r="B4" s="51" t="str">
        <f>'AUTOS  NOTA 322'!B3:C3</f>
        <v>PRIMERO (1) CIVIL DEL CIRCUITO DE BOGOTÁ D.C.</v>
      </c>
      <c r="C4" s="51"/>
    </row>
    <row r="5" spans="1:3" x14ac:dyDescent="0.35">
      <c r="A5" s="5" t="s">
        <v>3</v>
      </c>
      <c r="B5" s="51" t="str">
        <f>'AUTOS  NOTA 322'!B4:C4</f>
        <v>ALLIANZ SEGUROS S.A.</v>
      </c>
      <c r="C5" s="51"/>
    </row>
    <row r="6" spans="1:3" ht="15" customHeight="1" x14ac:dyDescent="0.35">
      <c r="A6" s="5" t="s">
        <v>4</v>
      </c>
      <c r="B6" s="51" t="str">
        <f>'AUTOS  NOTA 322'!B5:C5</f>
        <v>BLANCA ANDREA CONTRERAS CORTES (MADRE); PAULA SOFIA BEJARANO CONTRERAS (HERMANA); JEINER JAVIER BEJARANO LEAL (PADRE); SEBASTIAN BEJARANO CONTRERAS (HERMANO); BLANCA AURORA CORTES DE CONTRERAS (ABUELA)</v>
      </c>
      <c r="C6" s="51"/>
    </row>
    <row r="7" spans="1:3" ht="15" customHeight="1" x14ac:dyDescent="0.35">
      <c r="A7" s="5" t="s">
        <v>5</v>
      </c>
      <c r="B7" s="51" t="str">
        <f>'AUTOS  NOTA 322'!B6:C6</f>
        <v>LLAMADA EN GARANTIA</v>
      </c>
      <c r="C7" s="51"/>
    </row>
    <row r="8" spans="1:3" ht="15" customHeight="1" x14ac:dyDescent="0.35">
      <c r="A8" s="30" t="s">
        <v>117</v>
      </c>
      <c r="B8" s="51" t="str">
        <f>'AUTOS  NOTA 322'!B7:C8</f>
        <v>JAVIER SANTIAGO BEJARANO CONTRERAS</v>
      </c>
      <c r="C8" s="51"/>
    </row>
    <row r="9" spans="1:3" ht="19.149999999999999" customHeight="1" x14ac:dyDescent="0.35">
      <c r="A9" s="5" t="s">
        <v>118</v>
      </c>
      <c r="B9" s="51"/>
      <c r="C9" s="51"/>
    </row>
    <row r="10" spans="1:3" x14ac:dyDescent="0.35">
      <c r="A10" s="7" t="s">
        <v>81</v>
      </c>
      <c r="B10" s="106">
        <f>'AUTOS NOTA 324'!B20:C20</f>
        <v>313200000</v>
      </c>
      <c r="C10" s="106"/>
    </row>
    <row r="11" spans="1:3" x14ac:dyDescent="0.35">
      <c r="A11" s="7" t="s">
        <v>137</v>
      </c>
      <c r="B11" s="107">
        <f>'AUTOS NOTA 324'!B39:C39</f>
        <v>93960000</v>
      </c>
      <c r="C11" s="51"/>
    </row>
    <row r="12" spans="1:3" ht="29" x14ac:dyDescent="0.35">
      <c r="A12" s="7" t="s">
        <v>85</v>
      </c>
      <c r="B12" s="104"/>
      <c r="C12" s="105"/>
    </row>
    <row r="13" spans="1:3" ht="43.5" x14ac:dyDescent="0.35">
      <c r="A13" s="5" t="s">
        <v>86</v>
      </c>
      <c r="B13" s="51"/>
      <c r="C13" s="51"/>
    </row>
    <row r="14" spans="1:3" ht="43.5" x14ac:dyDescent="0.35">
      <c r="A14" s="5" t="s">
        <v>87</v>
      </c>
      <c r="B14" s="51"/>
      <c r="C14" s="51"/>
    </row>
    <row r="15" spans="1:3" x14ac:dyDescent="0.35">
      <c r="A15" s="5" t="s">
        <v>88</v>
      </c>
      <c r="B15" s="6"/>
      <c r="C15" s="6"/>
    </row>
    <row r="16" spans="1:3" x14ac:dyDescent="0.35">
      <c r="A16" s="7" t="s">
        <v>89</v>
      </c>
      <c r="B16" s="51"/>
      <c r="C16" s="51"/>
    </row>
    <row r="17" spans="1:3" x14ac:dyDescent="0.35">
      <c r="A17" s="6" t="s">
        <v>90</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BF2B5-645C-4E3F-947E-BC7E31698B7A}">
  <dimension ref="A1:H24"/>
  <sheetViews>
    <sheetView tabSelected="1" topLeftCell="A6"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2" t="s">
        <v>183</v>
      </c>
      <c r="B1" s="112"/>
      <c r="C1" s="112"/>
    </row>
    <row r="2" spans="1:3" x14ac:dyDescent="0.35">
      <c r="A2" s="45" t="s">
        <v>28</v>
      </c>
      <c r="B2" s="65" t="s">
        <v>188</v>
      </c>
      <c r="C2" s="66"/>
    </row>
    <row r="3" spans="1:3" x14ac:dyDescent="0.35">
      <c r="A3" s="5" t="s">
        <v>1</v>
      </c>
      <c r="B3" s="58" t="s">
        <v>156</v>
      </c>
      <c r="C3" s="59"/>
    </row>
    <row r="4" spans="1:3" x14ac:dyDescent="0.35">
      <c r="A4" s="5" t="s">
        <v>2</v>
      </c>
      <c r="B4" s="60" t="s">
        <v>157</v>
      </c>
      <c r="C4" s="61"/>
    </row>
    <row r="5" spans="1:3" ht="15" customHeight="1" x14ac:dyDescent="0.35">
      <c r="A5" s="5" t="s">
        <v>3</v>
      </c>
      <c r="B5" s="60" t="s">
        <v>155</v>
      </c>
      <c r="C5" s="61"/>
    </row>
    <row r="6" spans="1:3" ht="15" customHeight="1" x14ac:dyDescent="0.35">
      <c r="A6" s="5" t="s">
        <v>4</v>
      </c>
      <c r="B6" s="60" t="s">
        <v>176</v>
      </c>
      <c r="C6" s="61"/>
    </row>
    <row r="7" spans="1:3" x14ac:dyDescent="0.35">
      <c r="A7" s="5" t="s">
        <v>5</v>
      </c>
      <c r="B7" s="51" t="s">
        <v>119</v>
      </c>
      <c r="C7" s="51"/>
    </row>
    <row r="8" spans="1:3" x14ac:dyDescent="0.35">
      <c r="A8" s="5" t="s">
        <v>118</v>
      </c>
      <c r="B8" s="51" t="s">
        <v>76</v>
      </c>
      <c r="C8" s="51"/>
    </row>
    <row r="9" spans="1:3" x14ac:dyDescent="0.35">
      <c r="A9" s="7" t="s">
        <v>81</v>
      </c>
      <c r="B9" s="108">
        <v>313200000</v>
      </c>
      <c r="C9" s="106"/>
    </row>
    <row r="10" spans="1:3" x14ac:dyDescent="0.35">
      <c r="A10" s="5" t="s">
        <v>184</v>
      </c>
      <c r="B10" s="109">
        <v>0</v>
      </c>
      <c r="C10" s="110"/>
    </row>
    <row r="11" spans="1:3" ht="44.25" customHeight="1" x14ac:dyDescent="0.35">
      <c r="A11" s="5" t="s">
        <v>185</v>
      </c>
      <c r="B11" s="50" t="s">
        <v>189</v>
      </c>
      <c r="C11" s="51"/>
    </row>
    <row r="12" spans="1:3" x14ac:dyDescent="0.35">
      <c r="A12" s="5" t="s">
        <v>186</v>
      </c>
      <c r="B12" s="111">
        <v>0</v>
      </c>
      <c r="C12" s="111"/>
    </row>
    <row r="13" spans="1:3" x14ac:dyDescent="0.35">
      <c r="A13" s="5" t="s">
        <v>187</v>
      </c>
      <c r="B13" s="51" t="s">
        <v>190</v>
      </c>
      <c r="C13" s="51"/>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5BEA3F3-99AF-4717-8D48-0C27312FDCF3}">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26953125" bestFit="1" customWidth="1"/>
    <col min="5" max="5" width="42.7265625" bestFit="1" customWidth="1"/>
    <col min="12" max="12" width="30.7265625" customWidth="1"/>
    <col min="13" max="13" width="16" customWidth="1"/>
  </cols>
  <sheetData>
    <row r="1" spans="1:15" x14ac:dyDescent="0.35">
      <c r="A1" s="9" t="s">
        <v>31</v>
      </c>
      <c r="B1" t="s">
        <v>34</v>
      </c>
      <c r="C1" s="9" t="s">
        <v>36</v>
      </c>
      <c r="D1" s="9" t="s">
        <v>91</v>
      </c>
      <c r="E1" s="3" t="s">
        <v>42</v>
      </c>
      <c r="F1" s="2" t="s">
        <v>74</v>
      </c>
      <c r="G1" s="4">
        <v>0</v>
      </c>
      <c r="H1" t="s">
        <v>13</v>
      </c>
      <c r="I1" t="s">
        <v>92</v>
      </c>
      <c r="K1" t="s">
        <v>119</v>
      </c>
      <c r="L1" s="29" t="s">
        <v>151</v>
      </c>
      <c r="M1" t="s">
        <v>93</v>
      </c>
      <c r="N1" t="s">
        <v>74</v>
      </c>
      <c r="O1" t="s">
        <v>141</v>
      </c>
    </row>
    <row r="2" spans="1:15" x14ac:dyDescent="0.35">
      <c r="A2" t="s">
        <v>93</v>
      </c>
      <c r="B2" t="s">
        <v>44</v>
      </c>
      <c r="C2" t="s">
        <v>94</v>
      </c>
      <c r="D2" s="2" t="s">
        <v>95</v>
      </c>
      <c r="E2" s="1" t="s">
        <v>96</v>
      </c>
      <c r="F2" s="2" t="s">
        <v>78</v>
      </c>
      <c r="G2" s="4">
        <v>0.7</v>
      </c>
      <c r="H2" t="s">
        <v>14</v>
      </c>
      <c r="I2" t="s">
        <v>97</v>
      </c>
      <c r="K2" t="s">
        <v>120</v>
      </c>
      <c r="L2" s="29" t="s">
        <v>121</v>
      </c>
      <c r="M2" t="s">
        <v>98</v>
      </c>
      <c r="N2" t="s">
        <v>76</v>
      </c>
      <c r="O2" t="s">
        <v>44</v>
      </c>
    </row>
    <row r="3" spans="1:15" x14ac:dyDescent="0.35">
      <c r="A3" t="s">
        <v>98</v>
      </c>
      <c r="C3" t="s">
        <v>99</v>
      </c>
      <c r="D3" s="2" t="s">
        <v>100</v>
      </c>
      <c r="E3" s="1" t="s">
        <v>101</v>
      </c>
      <c r="F3" s="2" t="s">
        <v>76</v>
      </c>
      <c r="G3" s="4">
        <v>0.3</v>
      </c>
      <c r="H3" t="s">
        <v>102</v>
      </c>
      <c r="I3" t="s">
        <v>103</v>
      </c>
      <c r="L3" s="29" t="s">
        <v>122</v>
      </c>
      <c r="M3" t="s">
        <v>104</v>
      </c>
      <c r="N3" t="s">
        <v>78</v>
      </c>
    </row>
    <row r="4" spans="1:15" x14ac:dyDescent="0.35">
      <c r="A4" t="s">
        <v>104</v>
      </c>
      <c r="C4" t="s">
        <v>37</v>
      </c>
      <c r="E4" s="1" t="s">
        <v>105</v>
      </c>
      <c r="H4" t="s">
        <v>106</v>
      </c>
      <c r="I4" t="s">
        <v>18</v>
      </c>
      <c r="L4" t="s">
        <v>123</v>
      </c>
    </row>
    <row r="5" spans="1:15" x14ac:dyDescent="0.35">
      <c r="A5" t="s">
        <v>107</v>
      </c>
      <c r="E5" s="1" t="s">
        <v>108</v>
      </c>
      <c r="H5" t="s">
        <v>109</v>
      </c>
      <c r="I5" t="s">
        <v>110</v>
      </c>
      <c r="L5" s="29" t="s">
        <v>124</v>
      </c>
    </row>
    <row r="6" spans="1:15" x14ac:dyDescent="0.35">
      <c r="E6" s="1" t="s">
        <v>111</v>
      </c>
      <c r="I6" t="s">
        <v>112</v>
      </c>
      <c r="L6" s="29" t="s">
        <v>152</v>
      </c>
    </row>
    <row r="7" spans="1:15" x14ac:dyDescent="0.35">
      <c r="E7" s="1" t="s">
        <v>113</v>
      </c>
      <c r="I7" t="s">
        <v>144</v>
      </c>
      <c r="L7" s="29" t="s">
        <v>125</v>
      </c>
    </row>
    <row r="8" spans="1:15" x14ac:dyDescent="0.35">
      <c r="E8" s="1" t="s">
        <v>114</v>
      </c>
      <c r="L8" s="29" t="s">
        <v>146</v>
      </c>
    </row>
    <row r="9" spans="1:15" x14ac:dyDescent="0.35">
      <c r="L9" s="29" t="s">
        <v>126</v>
      </c>
    </row>
    <row r="10" spans="1:15" x14ac:dyDescent="0.35">
      <c r="L10" s="29" t="s">
        <v>127</v>
      </c>
    </row>
    <row r="11" spans="1:15" x14ac:dyDescent="0.35">
      <c r="L11" s="29" t="s">
        <v>128</v>
      </c>
    </row>
    <row r="12" spans="1:15" x14ac:dyDescent="0.35">
      <c r="L12" s="29" t="s">
        <v>129</v>
      </c>
    </row>
    <row r="13" spans="1:15" x14ac:dyDescent="0.35">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NOTA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2025-02-20T03:03:51Z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